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Default Extension="emf" ContentType="image/x-emf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drawings/drawing2.xml" ContentType="application/vnd.openxmlformats-officedocument.drawing+xml"/>
  <Override PartName="/xl/activeX/activeX4.xml" ContentType="application/vnd.ms-office.activeX+xml"/>
  <Override PartName="/xl/activeX/activeX10.bin" ContentType="application/vnd.ms-office.activeX"/>
  <Override PartName="/xl/drawings/drawing3.xml" ContentType="application/vnd.openxmlformats-officedocument.drawing+xml"/>
  <Override PartName="/xl/activeX/activeX1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75" windowWidth="11340" windowHeight="6285"/>
  </bookViews>
  <sheets>
    <sheet name="weekscore 30 st." sheetId="9" r:id="rId1"/>
    <sheet name="Gemidd. 30 st." sheetId="8" r:id="rId2"/>
    <sheet name="Punten " sheetId="7" r:id="rId3"/>
    <sheet name="Weeksc. 20 st." sheetId="4" r:id="rId4"/>
    <sheet name="Gemidd. 20 st." sheetId="6" r:id="rId5"/>
  </sheets>
  <definedNames>
    <definedName name="_xlnm.Print_Area" localSheetId="4">'Gemidd. 20 st.'!$A$2:$V$17</definedName>
    <definedName name="_xlnm.Print_Area" localSheetId="1">'Gemidd. 30 st.'!$A$4:$V$52</definedName>
    <definedName name="_xlnm.Print_Area" localSheetId="2">'Punten '!$A$3:$AB$37</definedName>
    <definedName name="_xlnm.Print_Area" localSheetId="3">'Weeksc. 20 st.'!$A$2:$I$20</definedName>
    <definedName name="_xlnm.Print_Area" localSheetId="0">'weekscore 30 st.'!$A$2:$K$54</definedName>
  </definedNames>
  <calcPr calcId="125725"/>
</workbook>
</file>

<file path=xl/calcChain.xml><?xml version="1.0" encoding="utf-8"?>
<calcChain xmlns="http://schemas.openxmlformats.org/spreadsheetml/2006/main">
  <c r="AP38" i="7"/>
  <c r="AQ38"/>
  <c r="AO38"/>
  <c r="G24"/>
  <c r="F24"/>
  <c r="H22" i="9"/>
  <c r="AE52"/>
  <c r="Y52"/>
  <c r="AF52" s="1"/>
  <c r="F52"/>
  <c r="D52"/>
  <c r="H52" s="1"/>
  <c r="L52" s="1"/>
  <c r="C52"/>
  <c r="AE51"/>
  <c r="Y51"/>
  <c r="AF51" s="1"/>
  <c r="F51"/>
  <c r="D51"/>
  <c r="H51" s="1"/>
  <c r="L51" s="1"/>
  <c r="C51"/>
  <c r="AE50"/>
  <c r="Y50"/>
  <c r="AF50" s="1"/>
  <c r="F50"/>
  <c r="D50"/>
  <c r="H50" s="1"/>
  <c r="L50" s="1"/>
  <c r="C50"/>
  <c r="AE49"/>
  <c r="Y49"/>
  <c r="AF49" s="1"/>
  <c r="F49"/>
  <c r="D49"/>
  <c r="H49" s="1"/>
  <c r="L49" s="1"/>
  <c r="C49"/>
  <c r="AE48"/>
  <c r="Y48"/>
  <c r="AF48" s="1"/>
  <c r="F48"/>
  <c r="D48"/>
  <c r="H48" s="1"/>
  <c r="L48" s="1"/>
  <c r="C48"/>
  <c r="AE47"/>
  <c r="Y47"/>
  <c r="AF47" s="1"/>
  <c r="F47"/>
  <c r="D47"/>
  <c r="H47" s="1"/>
  <c r="L47" s="1"/>
  <c r="C47"/>
  <c r="AE46"/>
  <c r="Y46"/>
  <c r="AF46" s="1"/>
  <c r="F46"/>
  <c r="D46"/>
  <c r="H46" s="1"/>
  <c r="L46" s="1"/>
  <c r="C46"/>
  <c r="AE41"/>
  <c r="Y41"/>
  <c r="AF41" s="1"/>
  <c r="AE40"/>
  <c r="Y40"/>
  <c r="AF40" s="1"/>
  <c r="F40"/>
  <c r="D40"/>
  <c r="H40" s="1"/>
  <c r="L40" s="1"/>
  <c r="C40"/>
  <c r="AE39"/>
  <c r="Y39"/>
  <c r="AF39" s="1"/>
  <c r="F39"/>
  <c r="D39"/>
  <c r="H39" s="1"/>
  <c r="L39" s="1"/>
  <c r="C39"/>
  <c r="AE38"/>
  <c r="Y38"/>
  <c r="AF38" s="1"/>
  <c r="F38"/>
  <c r="D38"/>
  <c r="H38" s="1"/>
  <c r="L38" s="1"/>
  <c r="C38"/>
  <c r="AE37"/>
  <c r="Y37"/>
  <c r="AF37" s="1"/>
  <c r="F37"/>
  <c r="D37"/>
  <c r="H37" s="1"/>
  <c r="L37" s="1"/>
  <c r="C37"/>
  <c r="AE36"/>
  <c r="Y36"/>
  <c r="AF36" s="1"/>
  <c r="M36"/>
  <c r="F36"/>
  <c r="D36"/>
  <c r="H36" s="1"/>
  <c r="L36" s="1"/>
  <c r="C36"/>
  <c r="AE35"/>
  <c r="Y35"/>
  <c r="AF35" s="1"/>
  <c r="F35"/>
  <c r="D35"/>
  <c r="H35" s="1"/>
  <c r="L35" s="1"/>
  <c r="C35"/>
  <c r="AE34"/>
  <c r="Y34"/>
  <c r="AF34" s="1"/>
  <c r="F34"/>
  <c r="D34"/>
  <c r="H34" s="1"/>
  <c r="L34" s="1"/>
  <c r="C34"/>
  <c r="AE29"/>
  <c r="Y29"/>
  <c r="AF29" s="1"/>
  <c r="F29"/>
  <c r="D29"/>
  <c r="H29" s="1"/>
  <c r="L29" s="1"/>
  <c r="C29"/>
  <c r="AE28"/>
  <c r="Y28"/>
  <c r="AF28" s="1"/>
  <c r="F28"/>
  <c r="D28"/>
  <c r="H28" s="1"/>
  <c r="L28" s="1"/>
  <c r="C28"/>
  <c r="AE27"/>
  <c r="Y27"/>
  <c r="AF27" s="1"/>
  <c r="F27"/>
  <c r="D27"/>
  <c r="H27" s="1"/>
  <c r="L27" s="1"/>
  <c r="C27"/>
  <c r="AE26"/>
  <c r="Y26"/>
  <c r="AF26" s="1"/>
  <c r="F26"/>
  <c r="D26"/>
  <c r="H26" s="1"/>
  <c r="L26" s="1"/>
  <c r="C26"/>
  <c r="AE25"/>
  <c r="Y25"/>
  <c r="AF25" s="1"/>
  <c r="F25"/>
  <c r="D25"/>
  <c r="H25" s="1"/>
  <c r="L25" s="1"/>
  <c r="C25"/>
  <c r="AE24"/>
  <c r="Y24"/>
  <c r="AF24" s="1"/>
  <c r="F24"/>
  <c r="D24"/>
  <c r="H24" s="1"/>
  <c r="L24" s="1"/>
  <c r="C24"/>
  <c r="AE23"/>
  <c r="Y23"/>
  <c r="AF23" s="1"/>
  <c r="F23"/>
  <c r="D23"/>
  <c r="H23" s="1"/>
  <c r="L23" s="1"/>
  <c r="C23"/>
  <c r="AE22"/>
  <c r="Y22"/>
  <c r="AF22" s="1"/>
  <c r="L22"/>
  <c r="F22"/>
  <c r="D22"/>
  <c r="C22"/>
  <c r="AF17"/>
  <c r="AE17"/>
  <c r="AE16"/>
  <c r="Y16"/>
  <c r="AF16" s="1"/>
  <c r="F16"/>
  <c r="D16"/>
  <c r="H16" s="1"/>
  <c r="L16" s="1"/>
  <c r="C16"/>
  <c r="AE15"/>
  <c r="Y15"/>
  <c r="AF15" s="1"/>
  <c r="F15"/>
  <c r="D15"/>
  <c r="H15" s="1"/>
  <c r="L15" s="1"/>
  <c r="C15"/>
  <c r="AE14"/>
  <c r="Y14"/>
  <c r="AF14" s="1"/>
  <c r="F14"/>
  <c r="D14"/>
  <c r="H14" s="1"/>
  <c r="L14" s="1"/>
  <c r="C14"/>
  <c r="AE13"/>
  <c r="Y13"/>
  <c r="AF13" s="1"/>
  <c r="F13"/>
  <c r="D13"/>
  <c r="H13" s="1"/>
  <c r="L13" s="1"/>
  <c r="C13"/>
  <c r="AE12"/>
  <c r="Y12"/>
  <c r="AF12" s="1"/>
  <c r="F12"/>
  <c r="D12"/>
  <c r="H12" s="1"/>
  <c r="L12" s="1"/>
  <c r="C12"/>
  <c r="AE11"/>
  <c r="Y11"/>
  <c r="AF11" s="1"/>
  <c r="F11"/>
  <c r="D11"/>
  <c r="H11" s="1"/>
  <c r="L11" s="1"/>
  <c r="C11"/>
  <c r="G50" i="8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28"/>
  <c r="F28"/>
  <c r="E28"/>
  <c r="D28"/>
  <c r="C28"/>
  <c r="G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BH37" i="7"/>
  <c r="BG37"/>
  <c r="BF37"/>
  <c r="AQ37"/>
  <c r="AP37"/>
  <c r="AO37" s="1"/>
  <c r="Z38"/>
  <c r="Y38"/>
  <c r="X38" s="1"/>
  <c r="H38"/>
  <c r="G38"/>
  <c r="F38"/>
  <c r="D38"/>
  <c r="BH36"/>
  <c r="BG36"/>
  <c r="BF36" s="1"/>
  <c r="AQ36"/>
  <c r="AP36"/>
  <c r="Z37"/>
  <c r="Y37"/>
  <c r="H37"/>
  <c r="I37" s="1"/>
  <c r="G37"/>
  <c r="F37"/>
  <c r="D37"/>
  <c r="BH35"/>
  <c r="BG35"/>
  <c r="BF35"/>
  <c r="AQ35"/>
  <c r="AP35"/>
  <c r="AO35" s="1"/>
  <c r="Z36"/>
  <c r="Y36"/>
  <c r="X36"/>
  <c r="H36"/>
  <c r="G36"/>
  <c r="F36"/>
  <c r="D36"/>
  <c r="W36" s="1"/>
  <c r="BH34"/>
  <c r="BG34"/>
  <c r="BF34" s="1"/>
  <c r="AQ34"/>
  <c r="AP34"/>
  <c r="Z35"/>
  <c r="Y35"/>
  <c r="H35"/>
  <c r="I35" s="1"/>
  <c r="G35"/>
  <c r="F35"/>
  <c r="D35"/>
  <c r="BH33"/>
  <c r="BG33"/>
  <c r="BF33"/>
  <c r="AQ33"/>
  <c r="AP33"/>
  <c r="AO33" s="1"/>
  <c r="Z34"/>
  <c r="Y34"/>
  <c r="X34"/>
  <c r="H34"/>
  <c r="G34"/>
  <c r="F34"/>
  <c r="D34"/>
  <c r="W34" s="1"/>
  <c r="BH32"/>
  <c r="BG32"/>
  <c r="BF32" s="1"/>
  <c r="AQ32"/>
  <c r="AP32"/>
  <c r="Z33"/>
  <c r="Y33"/>
  <c r="H33"/>
  <c r="I33" s="1"/>
  <c r="G33"/>
  <c r="F33"/>
  <c r="D33"/>
  <c r="BH31"/>
  <c r="BG31"/>
  <c r="BF31"/>
  <c r="AQ31"/>
  <c r="AP31"/>
  <c r="AO31" s="1"/>
  <c r="Z32"/>
  <c r="Y32"/>
  <c r="X32"/>
  <c r="H32"/>
  <c r="G32"/>
  <c r="F32"/>
  <c r="D32"/>
  <c r="W32" s="1"/>
  <c r="BH30"/>
  <c r="BG30"/>
  <c r="BF30" s="1"/>
  <c r="AQ30"/>
  <c r="AP30"/>
  <c r="Z31"/>
  <c r="Y31"/>
  <c r="H31"/>
  <c r="I31" s="1"/>
  <c r="G31"/>
  <c r="F31"/>
  <c r="D31"/>
  <c r="BH29"/>
  <c r="BG29"/>
  <c r="BF29"/>
  <c r="AQ29"/>
  <c r="AP29"/>
  <c r="AO29" s="1"/>
  <c r="Z30"/>
  <c r="Y30"/>
  <c r="X30"/>
  <c r="H30"/>
  <c r="G30"/>
  <c r="F30"/>
  <c r="D30"/>
  <c r="W30" s="1"/>
  <c r="BH28"/>
  <c r="BG28"/>
  <c r="BF28" s="1"/>
  <c r="AQ28"/>
  <c r="AP28"/>
  <c r="Z29"/>
  <c r="Y29"/>
  <c r="H29"/>
  <c r="I29" s="1"/>
  <c r="G29"/>
  <c r="F29"/>
  <c r="D29"/>
  <c r="BH27"/>
  <c r="BG27"/>
  <c r="BF27"/>
  <c r="AQ27"/>
  <c r="AP27"/>
  <c r="AO27" s="1"/>
  <c r="Z28"/>
  <c r="Y28"/>
  <c r="X28"/>
  <c r="H28"/>
  <c r="G28"/>
  <c r="F28"/>
  <c r="D28"/>
  <c r="W28" s="1"/>
  <c r="BH26"/>
  <c r="BG26"/>
  <c r="BF26" s="1"/>
  <c r="AQ26"/>
  <c r="AP26"/>
  <c r="Z27"/>
  <c r="Y27"/>
  <c r="H27"/>
  <c r="I27" s="1"/>
  <c r="G27"/>
  <c r="F27"/>
  <c r="D27"/>
  <c r="BH25"/>
  <c r="BG25"/>
  <c r="BF25"/>
  <c r="AQ25"/>
  <c r="AP25"/>
  <c r="AO25" s="1"/>
  <c r="Z26"/>
  <c r="Y26"/>
  <c r="X26"/>
  <c r="H26"/>
  <c r="G26"/>
  <c r="F26"/>
  <c r="D26"/>
  <c r="W26" s="1"/>
  <c r="BH24"/>
  <c r="BG24"/>
  <c r="BF24" s="1"/>
  <c r="AQ24"/>
  <c r="AP24"/>
  <c r="Z25"/>
  <c r="Y25"/>
  <c r="H25"/>
  <c r="I25" s="1"/>
  <c r="G25"/>
  <c r="F25"/>
  <c r="AN24" s="1"/>
  <c r="D25"/>
  <c r="BH23"/>
  <c r="BG23"/>
  <c r="BF23"/>
  <c r="AQ23"/>
  <c r="AP23"/>
  <c r="AO23" s="1"/>
  <c r="Z23"/>
  <c r="Y23"/>
  <c r="X23"/>
  <c r="H23"/>
  <c r="BE23" s="1"/>
  <c r="G23"/>
  <c r="F23"/>
  <c r="AN23" s="1"/>
  <c r="D23"/>
  <c r="W23" s="1"/>
  <c r="BH22"/>
  <c r="BG22"/>
  <c r="BF22" s="1"/>
  <c r="AQ22"/>
  <c r="AP22"/>
  <c r="Z22"/>
  <c r="Y22"/>
  <c r="H22"/>
  <c r="I22" s="1"/>
  <c r="G22"/>
  <c r="F22"/>
  <c r="AN22" s="1"/>
  <c r="D22"/>
  <c r="BH21"/>
  <c r="BG21"/>
  <c r="BF21"/>
  <c r="AQ21"/>
  <c r="AP21"/>
  <c r="AO21" s="1"/>
  <c r="Z21"/>
  <c r="Y21"/>
  <c r="X21"/>
  <c r="H21"/>
  <c r="BE21" s="1"/>
  <c r="G21"/>
  <c r="F21"/>
  <c r="AN21" s="1"/>
  <c r="D21"/>
  <c r="W21" s="1"/>
  <c r="BH20"/>
  <c r="BG20"/>
  <c r="BF20" s="1"/>
  <c r="AQ20"/>
  <c r="AP20"/>
  <c r="Z20"/>
  <c r="Y20"/>
  <c r="H20"/>
  <c r="I20" s="1"/>
  <c r="G20"/>
  <c r="F20"/>
  <c r="AN20" s="1"/>
  <c r="D20"/>
  <c r="BH19"/>
  <c r="BG19"/>
  <c r="BF19"/>
  <c r="AQ19"/>
  <c r="AP19"/>
  <c r="AO19" s="1"/>
  <c r="Z19"/>
  <c r="Y19"/>
  <c r="X19"/>
  <c r="H19"/>
  <c r="BE19" s="1"/>
  <c r="G19"/>
  <c r="F19"/>
  <c r="AN19" s="1"/>
  <c r="D19"/>
  <c r="W19" s="1"/>
  <c r="BH18"/>
  <c r="BG18"/>
  <c r="BF18" s="1"/>
  <c r="AQ18"/>
  <c r="AP18"/>
  <c r="Z18"/>
  <c r="Y18"/>
  <c r="H18"/>
  <c r="I18" s="1"/>
  <c r="G18"/>
  <c r="F18"/>
  <c r="AN18" s="1"/>
  <c r="D18"/>
  <c r="BH17"/>
  <c r="BG17"/>
  <c r="BF17"/>
  <c r="AQ17"/>
  <c r="AP17"/>
  <c r="AO17" s="1"/>
  <c r="Z17"/>
  <c r="Y17"/>
  <c r="X17"/>
  <c r="H17"/>
  <c r="BE17" s="1"/>
  <c r="G17"/>
  <c r="F17"/>
  <c r="AN17" s="1"/>
  <c r="D17"/>
  <c r="W17" s="1"/>
  <c r="BH16"/>
  <c r="BG16"/>
  <c r="BF16" s="1"/>
  <c r="AQ16"/>
  <c r="AP16"/>
  <c r="Z16"/>
  <c r="Y16"/>
  <c r="H16"/>
  <c r="I16" s="1"/>
  <c r="G16"/>
  <c r="F16"/>
  <c r="AN16" s="1"/>
  <c r="D16"/>
  <c r="BH15"/>
  <c r="BG15"/>
  <c r="BF15"/>
  <c r="AQ15"/>
  <c r="AP15"/>
  <c r="AO15" s="1"/>
  <c r="Z15"/>
  <c r="Y15"/>
  <c r="H15"/>
  <c r="BE15" s="1"/>
  <c r="G15"/>
  <c r="F15"/>
  <c r="AN15" s="1"/>
  <c r="D15"/>
  <c r="BH14"/>
  <c r="BG14"/>
  <c r="BF14"/>
  <c r="AQ14"/>
  <c r="AP14"/>
  <c r="AO14" s="1"/>
  <c r="Z14"/>
  <c r="X14" s="1"/>
  <c r="Y14"/>
  <c r="H14"/>
  <c r="BE14" s="1"/>
  <c r="G14"/>
  <c r="F14"/>
  <c r="AN14" s="1"/>
  <c r="D14"/>
  <c r="BH13"/>
  <c r="BG13"/>
  <c r="BF13" s="1"/>
  <c r="AQ13"/>
  <c r="AP13"/>
  <c r="Z13"/>
  <c r="Y13"/>
  <c r="H13"/>
  <c r="BE13" s="1"/>
  <c r="G13"/>
  <c r="F13"/>
  <c r="AN13" s="1"/>
  <c r="D13"/>
  <c r="BH12"/>
  <c r="BG12"/>
  <c r="BF12"/>
  <c r="AQ12"/>
  <c r="AP12"/>
  <c r="AO12" s="1"/>
  <c r="Z12"/>
  <c r="X12" s="1"/>
  <c r="Y12"/>
  <c r="H12"/>
  <c r="BE12" s="1"/>
  <c r="G12"/>
  <c r="F12"/>
  <c r="AN12" s="1"/>
  <c r="D12"/>
  <c r="BH11"/>
  <c r="BG11"/>
  <c r="BF11" s="1"/>
  <c r="AQ11"/>
  <c r="AP11"/>
  <c r="Z11"/>
  <c r="Y11"/>
  <c r="H11"/>
  <c r="BE11" s="1"/>
  <c r="G11"/>
  <c r="F11"/>
  <c r="AN11" s="1"/>
  <c r="D11"/>
  <c r="E10" i="6"/>
  <c r="E8"/>
  <c r="E11"/>
  <c r="E12"/>
  <c r="E14"/>
  <c r="E13"/>
  <c r="E15"/>
  <c r="E16"/>
  <c r="E17"/>
  <c r="E9"/>
  <c r="Z12" i="4"/>
  <c r="T12"/>
  <c r="D13" i="6"/>
  <c r="T19" i="4"/>
  <c r="F13" i="6"/>
  <c r="C13"/>
  <c r="G13"/>
  <c r="C14" i="4"/>
  <c r="D14"/>
  <c r="Z14"/>
  <c r="T14"/>
  <c r="T13"/>
  <c r="T11"/>
  <c r="D9" i="6"/>
  <c r="F16"/>
  <c r="Z16" i="4"/>
  <c r="C16" i="6"/>
  <c r="C9"/>
  <c r="C11"/>
  <c r="C10"/>
  <c r="C12"/>
  <c r="C14"/>
  <c r="C15"/>
  <c r="C17"/>
  <c r="C8"/>
  <c r="F9"/>
  <c r="F11"/>
  <c r="F10"/>
  <c r="F12"/>
  <c r="F14"/>
  <c r="F15"/>
  <c r="F17"/>
  <c r="F8"/>
  <c r="G9"/>
  <c r="D10" i="4"/>
  <c r="C10"/>
  <c r="C16"/>
  <c r="W12" i="7" l="1"/>
  <c r="W14"/>
  <c r="AN25"/>
  <c r="BE25"/>
  <c r="AN26"/>
  <c r="AN27"/>
  <c r="BE27"/>
  <c r="AN28"/>
  <c r="AN29"/>
  <c r="BE29"/>
  <c r="AN30"/>
  <c r="AN31"/>
  <c r="BE31"/>
  <c r="AN32"/>
  <c r="AN33"/>
  <c r="BE33"/>
  <c r="AN34"/>
  <c r="AN35"/>
  <c r="BE35"/>
  <c r="AN36"/>
  <c r="W38"/>
  <c r="AN37"/>
  <c r="BE37"/>
  <c r="W11"/>
  <c r="X11"/>
  <c r="AO11"/>
  <c r="E12"/>
  <c r="I12"/>
  <c r="X13"/>
  <c r="W13" s="1"/>
  <c r="AO13"/>
  <c r="E14"/>
  <c r="C14" s="1"/>
  <c r="I14"/>
  <c r="W15"/>
  <c r="X15"/>
  <c r="E16"/>
  <c r="X16"/>
  <c r="AO16"/>
  <c r="E17"/>
  <c r="I17"/>
  <c r="X18"/>
  <c r="E18" s="1"/>
  <c r="C18" s="1"/>
  <c r="AO18"/>
  <c r="E19"/>
  <c r="C19" s="1"/>
  <c r="I19"/>
  <c r="E20"/>
  <c r="X20"/>
  <c r="AO20"/>
  <c r="E21"/>
  <c r="I21"/>
  <c r="X22"/>
  <c r="E22" s="1"/>
  <c r="C22" s="1"/>
  <c r="AO22"/>
  <c r="E23"/>
  <c r="C23" s="1"/>
  <c r="I23"/>
  <c r="E25"/>
  <c r="X25"/>
  <c r="AO24"/>
  <c r="E26"/>
  <c r="I26"/>
  <c r="X27"/>
  <c r="E27" s="1"/>
  <c r="C27" s="1"/>
  <c r="AO26"/>
  <c r="E28"/>
  <c r="C28" s="1"/>
  <c r="I28"/>
  <c r="E29"/>
  <c r="X29"/>
  <c r="AO28"/>
  <c r="E30"/>
  <c r="I30"/>
  <c r="X31"/>
  <c r="E31" s="1"/>
  <c r="C31" s="1"/>
  <c r="AO30"/>
  <c r="E32"/>
  <c r="C32" s="1"/>
  <c r="I32"/>
  <c r="E33"/>
  <c r="C33" s="1"/>
  <c r="X33"/>
  <c r="AO32"/>
  <c r="E34"/>
  <c r="I34"/>
  <c r="X35"/>
  <c r="E35" s="1"/>
  <c r="C35" s="1"/>
  <c r="AO34"/>
  <c r="E36"/>
  <c r="I36"/>
  <c r="E37"/>
  <c r="X37"/>
  <c r="AO36"/>
  <c r="E38"/>
  <c r="I38"/>
  <c r="C16"/>
  <c r="C20"/>
  <c r="C25"/>
  <c r="C29"/>
  <c r="E11"/>
  <c r="I11"/>
  <c r="E13"/>
  <c r="I13"/>
  <c r="E15"/>
  <c r="I15"/>
  <c r="W16"/>
  <c r="BE16"/>
  <c r="W18"/>
  <c r="BE18"/>
  <c r="W20"/>
  <c r="BE20"/>
  <c r="W22"/>
  <c r="BE22"/>
  <c r="W25"/>
  <c r="BE24"/>
  <c r="W27"/>
  <c r="BE26"/>
  <c r="W29"/>
  <c r="BE28"/>
  <c r="W31"/>
  <c r="BE30"/>
  <c r="W33"/>
  <c r="BE32"/>
  <c r="W35"/>
  <c r="BE34"/>
  <c r="W37"/>
  <c r="BE36"/>
  <c r="AA12" i="4"/>
  <c r="AA14"/>
  <c r="E14"/>
  <c r="J14" s="1"/>
  <c r="E10"/>
  <c r="J10" s="1"/>
  <c r="Z10"/>
  <c r="T10"/>
  <c r="T17"/>
  <c r="D15" i="6"/>
  <c r="G15"/>
  <c r="T16" i="4"/>
  <c r="D16"/>
  <c r="T18"/>
  <c r="D14" i="6"/>
  <c r="Z13" i="4"/>
  <c r="Z11"/>
  <c r="Z15"/>
  <c r="Z18"/>
  <c r="Z17"/>
  <c r="Z19"/>
  <c r="C38" i="7" l="1"/>
  <c r="C34"/>
  <c r="C30"/>
  <c r="C26"/>
  <c r="C21"/>
  <c r="C17"/>
  <c r="C12"/>
  <c r="C37"/>
  <c r="C36"/>
  <c r="C15"/>
  <c r="C13"/>
  <c r="C11"/>
  <c r="AA10" i="4"/>
  <c r="AA16"/>
  <c r="E16"/>
  <c r="J16" s="1"/>
  <c r="T15"/>
  <c r="G8" i="6"/>
  <c r="G16"/>
  <c r="D11"/>
  <c r="G11"/>
  <c r="D10"/>
  <c r="D12"/>
  <c r="D8"/>
  <c r="D17"/>
  <c r="D16"/>
  <c r="G17"/>
  <c r="G14"/>
  <c r="C12" i="4"/>
  <c r="D12"/>
  <c r="AA17"/>
  <c r="C17"/>
  <c r="D17"/>
  <c r="C18"/>
  <c r="D18"/>
  <c r="C15"/>
  <c r="D15"/>
  <c r="D13"/>
  <c r="G10" i="6"/>
  <c r="G12"/>
  <c r="C13" i="4"/>
  <c r="C11"/>
  <c r="D11"/>
  <c r="C19"/>
  <c r="D19"/>
  <c r="E17" l="1"/>
  <c r="J17" s="1"/>
  <c r="AA11"/>
  <c r="E19"/>
  <c r="J19" s="1"/>
  <c r="AA15"/>
  <c r="AA19"/>
  <c r="AA13"/>
  <c r="E11"/>
  <c r="J11" s="1"/>
  <c r="E13"/>
  <c r="J13" s="1"/>
  <c r="E12"/>
  <c r="J12" s="1"/>
  <c r="E15"/>
  <c r="J15" s="1"/>
  <c r="AA18"/>
  <c r="E18"/>
  <c r="J18" s="1"/>
</calcChain>
</file>

<file path=xl/sharedStrings.xml><?xml version="1.0" encoding="utf-8"?>
<sst xmlns="http://schemas.openxmlformats.org/spreadsheetml/2006/main" count="948" uniqueCount="245">
  <si>
    <t xml:space="preserve"> </t>
  </si>
  <si>
    <t xml:space="preserve"> N.G.</t>
  </si>
  <si>
    <t xml:space="preserve"> P. 2</t>
  </si>
  <si>
    <t xml:space="preserve"> P. 3</t>
  </si>
  <si>
    <t>Tiny Ploeger</t>
  </si>
  <si>
    <t>Form.</t>
  </si>
  <si>
    <t>Score</t>
  </si>
  <si>
    <t>Totaal</t>
  </si>
  <si>
    <t xml:space="preserve">Tot. </t>
  </si>
  <si>
    <t>Ronde 1</t>
  </si>
  <si>
    <t>Ronde 2</t>
  </si>
  <si>
    <t>1 t/m 5</t>
  </si>
  <si>
    <t xml:space="preserve"> Wk. 3</t>
  </si>
  <si>
    <t xml:space="preserve"> Wk. 4</t>
  </si>
  <si>
    <t xml:space="preserve"> Wk. 5</t>
  </si>
  <si>
    <t xml:space="preserve"> Wk. 6</t>
  </si>
  <si>
    <t xml:space="preserve"> Wk. 7</t>
  </si>
  <si>
    <t xml:space="preserve"> Wk. 8</t>
  </si>
  <si>
    <t xml:space="preserve"> Wk. 9</t>
  </si>
  <si>
    <t>Per. 1</t>
  </si>
  <si>
    <t>Gem. Seiz.</t>
  </si>
  <si>
    <t xml:space="preserve"> H. ste</t>
  </si>
  <si>
    <t xml:space="preserve"> Score</t>
  </si>
  <si>
    <t>Per. 3</t>
  </si>
  <si>
    <t>Tot.</t>
  </si>
  <si>
    <t>Pers.</t>
  </si>
  <si>
    <t>6 t/m 10</t>
  </si>
  <si>
    <t>Rec.</t>
  </si>
  <si>
    <t>Gem.</t>
  </si>
  <si>
    <t>Per. 2</t>
  </si>
  <si>
    <t xml:space="preserve">Fred Udo   </t>
  </si>
  <si>
    <t>Beh. Op</t>
  </si>
  <si>
    <t>21 Apr. '04</t>
  </si>
  <si>
    <t>21 Mei '97</t>
  </si>
  <si>
    <t>18 Nov. '92</t>
  </si>
  <si>
    <t>Pers. R.</t>
  </si>
  <si>
    <t>Klaas Hopman</t>
  </si>
  <si>
    <t>Kees Raa</t>
  </si>
  <si>
    <t>Sc.1</t>
  </si>
  <si>
    <t>Sc.2</t>
  </si>
  <si>
    <t>Sc.3</t>
  </si>
  <si>
    <t>Sc.4</t>
  </si>
  <si>
    <t>Sc.5</t>
  </si>
  <si>
    <t>Sc.6</t>
  </si>
  <si>
    <t>Sc.7</t>
  </si>
  <si>
    <t>Sc.8</t>
  </si>
  <si>
    <t>Sc.9</t>
  </si>
  <si>
    <t>Sc.10</t>
  </si>
  <si>
    <t xml:space="preserve">Joke de Haan   </t>
  </si>
  <si>
    <t xml:space="preserve">Jaap Ploeger   </t>
  </si>
  <si>
    <t>Wk. 2</t>
  </si>
  <si>
    <t xml:space="preserve"> P. 1</t>
  </si>
  <si>
    <t>M2= E</t>
  </si>
  <si>
    <t xml:space="preserve"> Wk. 25</t>
  </si>
  <si>
    <t xml:space="preserve"> Wk. 26</t>
  </si>
  <si>
    <t xml:space="preserve"> Wk. 27</t>
  </si>
  <si>
    <t xml:space="preserve"> Wk. 28</t>
  </si>
  <si>
    <t xml:space="preserve"> Wk. 29</t>
  </si>
  <si>
    <t xml:space="preserve"> Wk. 30</t>
  </si>
  <si>
    <t xml:space="preserve"> Wk. 31</t>
  </si>
  <si>
    <t xml:space="preserve"> Wk. 32</t>
  </si>
  <si>
    <t xml:space="preserve"> Wk. 33</t>
  </si>
  <si>
    <t xml:space="preserve"> Wk. 34</t>
  </si>
  <si>
    <t xml:space="preserve"> Wk. 35</t>
  </si>
  <si>
    <t xml:space="preserve"> Wk. 36</t>
  </si>
  <si>
    <t>Adriaan Joor</t>
  </si>
  <si>
    <t>M 2 = kolom E</t>
  </si>
  <si>
    <t xml:space="preserve"> Wk. 10</t>
  </si>
  <si>
    <t xml:space="preserve"> Wk. 11</t>
  </si>
  <si>
    <t xml:space="preserve"> Wk. 12</t>
  </si>
  <si>
    <t xml:space="preserve"> Wk. 13</t>
  </si>
  <si>
    <t xml:space="preserve"> Wk. 14</t>
  </si>
  <si>
    <t xml:space="preserve"> Wk. 15</t>
  </si>
  <si>
    <t xml:space="preserve"> Wk. 16</t>
  </si>
  <si>
    <t xml:space="preserve"> Wk. 17</t>
  </si>
  <si>
    <t xml:space="preserve"> Wk. 18</t>
  </si>
  <si>
    <t xml:space="preserve"> Wk. 19</t>
  </si>
  <si>
    <t xml:space="preserve"> Wk. 20</t>
  </si>
  <si>
    <t xml:space="preserve"> Wk. 21</t>
  </si>
  <si>
    <t xml:space="preserve"> Wk. 22</t>
  </si>
  <si>
    <t xml:space="preserve"> Wk. 23</t>
  </si>
  <si>
    <t xml:space="preserve"> Wk. 1</t>
  </si>
  <si>
    <t xml:space="preserve"> Wk. 37</t>
  </si>
  <si>
    <t xml:space="preserve">Julia Beijerbacht </t>
  </si>
  <si>
    <t>20 stenen</t>
  </si>
  <si>
    <t>Richard Romkes</t>
  </si>
  <si>
    <t xml:space="preserve"> Wk. 24</t>
  </si>
  <si>
    <t>27 Dec..23</t>
  </si>
  <si>
    <t>3 jan.'24</t>
  </si>
  <si>
    <t>10 jan.'24</t>
  </si>
  <si>
    <t>Christa Wijga</t>
  </si>
  <si>
    <t>1 mei '24</t>
  </si>
  <si>
    <t>15 mei '24</t>
  </si>
  <si>
    <t>Periode 1</t>
  </si>
  <si>
    <t>Seizoen '24 ' 25</t>
  </si>
  <si>
    <t>4-9</t>
  </si>
  <si>
    <t>11-9</t>
  </si>
  <si>
    <t>25-9</t>
  </si>
  <si>
    <t>16-10</t>
  </si>
  <si>
    <t>23-10</t>
  </si>
  <si>
    <t>30-10</t>
  </si>
  <si>
    <t>6-11</t>
  </si>
  <si>
    <t>13-11</t>
  </si>
  <si>
    <t>20-11</t>
  </si>
  <si>
    <t>27-11</t>
  </si>
  <si>
    <t>8-1</t>
  </si>
  <si>
    <t>15-1</t>
  </si>
  <si>
    <t>22-1</t>
  </si>
  <si>
    <t>29-1</t>
  </si>
  <si>
    <t>5-2</t>
  </si>
  <si>
    <t>12-2</t>
  </si>
  <si>
    <t>19-2</t>
  </si>
  <si>
    <t>26-2</t>
  </si>
  <si>
    <t>5-3</t>
  </si>
  <si>
    <t>12-3</t>
  </si>
  <si>
    <t>19-3</t>
  </si>
  <si>
    <t>26-3</t>
  </si>
  <si>
    <t>2-4</t>
  </si>
  <si>
    <t>9-4</t>
  </si>
  <si>
    <t>16-4</t>
  </si>
  <si>
    <t>23-4</t>
  </si>
  <si>
    <t>30-4</t>
  </si>
  <si>
    <t>7-5</t>
  </si>
  <si>
    <t>14-5</t>
  </si>
  <si>
    <t>21-5</t>
  </si>
  <si>
    <t>28-5</t>
  </si>
  <si>
    <t>2024-2025</t>
  </si>
  <si>
    <t>16 okt.'24</t>
  </si>
  <si>
    <t>EINDSTAND PERIODE 1</t>
  </si>
  <si>
    <t>Periode 2</t>
  </si>
  <si>
    <t>27 nov.'24</t>
  </si>
  <si>
    <t>4 Dec.</t>
  </si>
  <si>
    <t>4-12</t>
  </si>
  <si>
    <t>11-12</t>
  </si>
  <si>
    <t>18-12</t>
  </si>
  <si>
    <t>M5 = F</t>
  </si>
  <si>
    <t>M5 =G</t>
  </si>
  <si>
    <t>M6 = H</t>
  </si>
  <si>
    <t>M 6 = I</t>
  </si>
  <si>
    <t>M5= E</t>
  </si>
  <si>
    <t>M6 = G</t>
  </si>
  <si>
    <t>M 5 = C</t>
  </si>
  <si>
    <t>Punten</t>
  </si>
  <si>
    <t xml:space="preserve">        Eindstand</t>
  </si>
  <si>
    <t xml:space="preserve"> periode 1</t>
  </si>
  <si>
    <t xml:space="preserve">                                30 stenen</t>
  </si>
  <si>
    <t>Seizoen '24-'25</t>
  </si>
  <si>
    <t xml:space="preserve"> periode 2</t>
  </si>
  <si>
    <t xml:space="preserve"> PERIODE 3</t>
  </si>
  <si>
    <t>Tot. P.1+</t>
  </si>
  <si>
    <t>Tot.min 2</t>
  </si>
  <si>
    <t>Wk.10</t>
  </si>
  <si>
    <t>Wk.11</t>
  </si>
  <si>
    <t>Wk.12</t>
  </si>
  <si>
    <t xml:space="preserve"> Tot.</t>
  </si>
  <si>
    <t>P.2+P.3</t>
  </si>
  <si>
    <t xml:space="preserve">Per. 2 </t>
  </si>
  <si>
    <t xml:space="preserve">  Min 2</t>
  </si>
  <si>
    <t>L.ste</t>
  </si>
  <si>
    <t xml:space="preserve">  1 ste</t>
  </si>
  <si>
    <t xml:space="preserve">  2 de</t>
  </si>
  <si>
    <t>Marjan Heino</t>
  </si>
  <si>
    <t>Martijn Stadt</t>
  </si>
  <si>
    <t>Monique Zonneveld</t>
  </si>
  <si>
    <t>Rinus Heino</t>
  </si>
  <si>
    <t>Julia Beijerbacht</t>
  </si>
  <si>
    <t>Jaap Ploeger</t>
  </si>
  <si>
    <t>Joke de Haan</t>
  </si>
  <si>
    <t>Sandra Oostrom</t>
  </si>
  <si>
    <t>Jacqueline Heijnis</t>
  </si>
  <si>
    <t>Fred Udo</t>
  </si>
  <si>
    <t>Willy den  Boer</t>
  </si>
  <si>
    <t>Erik Tjong Kim Sang</t>
  </si>
  <si>
    <t>José Kristel</t>
  </si>
  <si>
    <t>Leonne Heijnis</t>
  </si>
  <si>
    <t>Henk Goldstein</t>
  </si>
  <si>
    <t>Astrid Galjé</t>
  </si>
  <si>
    <t>Marijke Kalf</t>
  </si>
  <si>
    <t>Carla Wolfrat</t>
  </si>
  <si>
    <t>Marcel Oostrom</t>
  </si>
  <si>
    <t>Willy Schreuder</t>
  </si>
  <si>
    <t>Jan Romeijn</t>
  </si>
  <si>
    <t>M 12 = E</t>
  </si>
  <si>
    <t>Seizoen 2024-2025</t>
  </si>
  <si>
    <t xml:space="preserve">                 </t>
  </si>
  <si>
    <t>Eindstand  Periode 1</t>
  </si>
  <si>
    <t>periode 2</t>
  </si>
  <si>
    <t>periode 3</t>
  </si>
  <si>
    <t>Hoofdklasse</t>
  </si>
  <si>
    <t>Gemid.</t>
  </si>
  <si>
    <t>H. ste</t>
  </si>
  <si>
    <t>24-'25</t>
  </si>
  <si>
    <t>2-1</t>
  </si>
  <si>
    <t>9-1</t>
  </si>
  <si>
    <t>16-1</t>
  </si>
  <si>
    <t>24-1</t>
  </si>
  <si>
    <t>31-1</t>
  </si>
  <si>
    <t>7-2</t>
  </si>
  <si>
    <t xml:space="preserve">  Klasse  A</t>
  </si>
  <si>
    <t>15-5</t>
  </si>
  <si>
    <t>22-5</t>
  </si>
  <si>
    <t xml:space="preserve">  Klasse  B</t>
  </si>
  <si>
    <t xml:space="preserve">  Klasse  C</t>
  </si>
  <si>
    <t>Gerda Zonneveld</t>
  </si>
  <si>
    <t>M1 =kolom C</t>
  </si>
  <si>
    <t>M3 = kolom F</t>
  </si>
  <si>
    <t xml:space="preserve">   M2 = D</t>
  </si>
  <si>
    <t>M2 = kolom D</t>
  </si>
  <si>
    <t xml:space="preserve">                 Seizoen '23-'24</t>
  </si>
  <si>
    <t xml:space="preserve">                 Seizoen '24-'25</t>
  </si>
  <si>
    <t xml:space="preserve">                            30 stenen</t>
  </si>
  <si>
    <t>P.R.</t>
  </si>
  <si>
    <t>Niet</t>
  </si>
  <si>
    <t>N.G.</t>
  </si>
  <si>
    <t xml:space="preserve">  Pnt.</t>
  </si>
  <si>
    <t xml:space="preserve">   Pnt.</t>
  </si>
  <si>
    <t xml:space="preserve"> Gew.</t>
  </si>
  <si>
    <t>Sc. 1</t>
  </si>
  <si>
    <t>Sc. 2</t>
  </si>
  <si>
    <t>Sc. 3</t>
  </si>
  <si>
    <t>Sc. 4</t>
  </si>
  <si>
    <t>Sc. 5</t>
  </si>
  <si>
    <t>Sc. 6</t>
  </si>
  <si>
    <t>Sc. 7</t>
  </si>
  <si>
    <t>Sc. 8</t>
  </si>
  <si>
    <t>Sc. 10</t>
  </si>
  <si>
    <t>17 jan.'24</t>
  </si>
  <si>
    <t>13mrt.'24</t>
  </si>
  <si>
    <t>3 april'24</t>
  </si>
  <si>
    <t>27  nov.'24</t>
  </si>
  <si>
    <t>1 Mei '24</t>
  </si>
  <si>
    <t>28 Mei '96</t>
  </si>
  <si>
    <t>4 Nov. '98</t>
  </si>
  <si>
    <t>9 Mrt. '94</t>
  </si>
  <si>
    <t>2  Okt.'24</t>
  </si>
  <si>
    <t>24 april '24</t>
  </si>
  <si>
    <t>20mrt.'24</t>
  </si>
  <si>
    <t>28 febr.'24</t>
  </si>
  <si>
    <t>18 Mei '16</t>
  </si>
  <si>
    <t>14 febr.'24</t>
  </si>
  <si>
    <t>4 Sept..'24</t>
  </si>
  <si>
    <t>22 Mei '96</t>
  </si>
  <si>
    <t>Mei '98</t>
  </si>
  <si>
    <t>PR</t>
  </si>
  <si>
    <t xml:space="preserve"> 4 dec.'24</t>
  </si>
</sst>
</file>

<file path=xl/styles.xml><?xml version="1.0" encoding="utf-8"?>
<styleSheet xmlns="http://schemas.openxmlformats.org/spreadsheetml/2006/main">
  <numFmts count="5">
    <numFmt numFmtId="44" formatCode="_-&quot;€&quot;\ * #,##0.00_-;_-&quot;€&quot;\ * #,##0.00\-;_-&quot;€&quot;\ * &quot;-&quot;??_-;_-@_-"/>
    <numFmt numFmtId="164" formatCode="[$-413]d\ mmmm\ yyyy;@"/>
    <numFmt numFmtId="165" formatCode="[$-413]d/mmm;@"/>
    <numFmt numFmtId="166" formatCode="d/m;@"/>
    <numFmt numFmtId="167" formatCode="[$-413]d/mmm/yy;@"/>
  </numFmts>
  <fonts count="7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53"/>
      <name val="Arial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14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b/>
      <sz val="9"/>
      <color indexed="12"/>
      <name val="Arial"/>
      <family val="2"/>
    </font>
    <font>
      <sz val="12"/>
      <name val="Spranq eco sans"/>
      <family val="2"/>
    </font>
    <font>
      <i/>
      <sz val="12"/>
      <name val="Spranq Eco Sans"/>
      <family val="2"/>
    </font>
    <font>
      <sz val="9"/>
      <name val="Spranq eco sans"/>
      <family val="2"/>
    </font>
    <font>
      <b/>
      <sz val="10"/>
      <name val="Spranq eco sans"/>
      <family val="2"/>
    </font>
    <font>
      <sz val="10"/>
      <name val="Spranq eco sans"/>
      <family val="2"/>
    </font>
    <font>
      <b/>
      <sz val="9"/>
      <color indexed="53"/>
      <name val="Spranq Eco Sans"/>
      <family val="2"/>
    </font>
    <font>
      <b/>
      <sz val="9"/>
      <color indexed="12"/>
      <name val="Spranq Eco Sans"/>
      <family val="2"/>
    </font>
    <font>
      <b/>
      <sz val="9"/>
      <name val="Spranq Eco Sans"/>
      <family val="2"/>
    </font>
    <font>
      <sz val="9"/>
      <color indexed="8"/>
      <name val="Spranq Eco Sans"/>
      <family val="2"/>
    </font>
    <font>
      <sz val="11"/>
      <name val="Spranq eco sans"/>
      <family val="2"/>
    </font>
    <font>
      <i/>
      <sz val="11"/>
      <name val="Spranq Eco Sans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Spranq Eco Sans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Spranq Eco Sans"/>
      <family val="2"/>
    </font>
    <font>
      <sz val="10"/>
      <name val="Arial"/>
      <family val="2"/>
    </font>
    <font>
      <sz val="16"/>
      <name val="Arial"/>
      <family val="2"/>
    </font>
    <font>
      <i/>
      <sz val="14"/>
      <color indexed="10"/>
      <name val="Arial"/>
      <family val="2"/>
    </font>
    <font>
      <sz val="16"/>
      <color indexed="53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i/>
      <sz val="14"/>
      <color indexed="10"/>
      <name val="Spranq Eco Sans"/>
      <family val="2"/>
    </font>
    <font>
      <b/>
      <sz val="9"/>
      <color indexed="8"/>
      <name val="Spranq eco sans"/>
      <family val="2"/>
    </font>
    <font>
      <sz val="20"/>
      <color rgb="FFFF0000"/>
      <name val="Arial"/>
      <family val="2"/>
    </font>
    <font>
      <b/>
      <i/>
      <sz val="16"/>
      <color indexed="53"/>
      <name val="Spranq Eco Sans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indexed="10"/>
      <name val="Spranq eco sans"/>
      <family val="2"/>
    </font>
    <font>
      <b/>
      <sz val="12"/>
      <name val="Spranq eco sans"/>
      <family val="2"/>
    </font>
    <font>
      <b/>
      <sz val="36"/>
      <color indexed="17"/>
      <name val="Arial"/>
      <family val="2"/>
    </font>
    <font>
      <b/>
      <sz val="11"/>
      <color indexed="10"/>
      <name val="Arial"/>
      <family val="2"/>
    </font>
    <font>
      <i/>
      <sz val="10"/>
      <name val="Spranq Eco Sans"/>
      <family val="2"/>
    </font>
    <font>
      <i/>
      <sz val="11"/>
      <name val="Spranq Eco Sans"/>
    </font>
    <font>
      <i/>
      <sz val="9"/>
      <name val="Spranq Eco Sans"/>
      <family val="2"/>
    </font>
    <font>
      <b/>
      <sz val="9"/>
      <name val="Spranq Eco Sans"/>
    </font>
    <font>
      <b/>
      <i/>
      <sz val="11"/>
      <color indexed="10"/>
      <name val="Spranq Eco Sans"/>
      <family val="2"/>
    </font>
    <font>
      <b/>
      <i/>
      <sz val="9"/>
      <name val="Spranq Eco Sans"/>
      <family val="2"/>
    </font>
    <font>
      <b/>
      <i/>
      <sz val="12"/>
      <name val="Spranq Eco Sans"/>
      <family val="2"/>
    </font>
    <font>
      <b/>
      <i/>
      <sz val="12"/>
      <name val="Arial"/>
      <family val="2"/>
    </font>
    <font>
      <sz val="14"/>
      <color indexed="10"/>
      <name val="Arial"/>
      <family val="2"/>
    </font>
    <font>
      <b/>
      <i/>
      <sz val="16"/>
      <color indexed="53"/>
      <name val="Arial"/>
      <family val="2"/>
    </font>
    <font>
      <b/>
      <sz val="10"/>
      <color indexed="53"/>
      <name val="Spranq Eco Sans"/>
      <family val="2"/>
    </font>
    <font>
      <b/>
      <sz val="10"/>
      <color indexed="53"/>
      <name val="Arial"/>
      <family val="2"/>
    </font>
    <font>
      <b/>
      <sz val="10"/>
      <color rgb="FFFF0000"/>
      <name val="Spranq eco sans"/>
    </font>
    <font>
      <sz val="10"/>
      <name val="Spranq eco sans"/>
    </font>
    <font>
      <b/>
      <sz val="10"/>
      <color rgb="FFFF0000"/>
      <name val="Spranq eco sans"/>
      <family val="2"/>
    </font>
    <font>
      <b/>
      <sz val="10"/>
      <color indexed="8"/>
      <name val="Spranq eco sans"/>
      <family val="2"/>
    </font>
    <font>
      <b/>
      <i/>
      <sz val="11"/>
      <color rgb="FFFF0000"/>
      <name val="Spranq Eco Sans"/>
    </font>
    <font>
      <b/>
      <sz val="9"/>
      <color rgb="FFFF0000"/>
      <name val="Spranq eco sans"/>
    </font>
    <font>
      <b/>
      <sz val="9"/>
      <name val="Bordeaux Medium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0" xfId="0" applyBorder="1"/>
    <xf numFmtId="16" fontId="3" fillId="0" borderId="0" xfId="0" applyNumberFormat="1" applyFont="1"/>
    <xf numFmtId="2" fontId="7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/>
    <xf numFmtId="16" fontId="13" fillId="0" borderId="0" xfId="0" quotePrefix="1" applyNumberFormat="1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Border="1"/>
    <xf numFmtId="2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6" fillId="0" borderId="0" xfId="0" quotePrefix="1" applyFont="1" applyAlignment="1">
      <alignment horizontal="center"/>
    </xf>
    <xf numFmtId="0" fontId="13" fillId="0" borderId="0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8" fillId="0" borderId="0" xfId="0" applyFont="1" applyAlignment="1">
      <alignment horizontal="left"/>
    </xf>
    <xf numFmtId="0" fontId="13" fillId="0" borderId="0" xfId="0" applyFont="1" applyBorder="1" applyAlignment="1"/>
    <xf numFmtId="0" fontId="13" fillId="0" borderId="0" xfId="0" quotePrefix="1" applyFont="1" applyBorder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16" fontId="24" fillId="0" borderId="0" xfId="0" quotePrefix="1" applyNumberFormat="1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/>
    <xf numFmtId="0" fontId="29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2" fontId="25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6" fillId="0" borderId="0" xfId="0" applyFont="1" applyBorder="1"/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5" fillId="0" borderId="0" xfId="0" applyFont="1" applyAlignment="1">
      <alignment vertical="center"/>
    </xf>
    <xf numFmtId="0" fontId="38" fillId="0" borderId="0" xfId="0" applyFont="1"/>
    <xf numFmtId="0" fontId="36" fillId="0" borderId="0" xfId="0" applyFont="1" applyAlignment="1">
      <alignment horizontal="right" vertical="center"/>
    </xf>
    <xf numFmtId="0" fontId="1" fillId="0" borderId="0" xfId="0" applyFont="1"/>
    <xf numFmtId="164" fontId="26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165" fontId="3" fillId="0" borderId="0" xfId="0" applyNumberFormat="1" applyFont="1"/>
    <xf numFmtId="0" fontId="40" fillId="0" borderId="0" xfId="0" applyFont="1"/>
    <xf numFmtId="166" fontId="24" fillId="0" borderId="0" xfId="0" quotePrefix="1" applyNumberFormat="1" applyFont="1" applyAlignment="1">
      <alignment horizontal="center" vertical="center"/>
    </xf>
    <xf numFmtId="16" fontId="42" fillId="0" borderId="0" xfId="0" quotePrefix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17" fillId="0" borderId="0" xfId="0" quotePrefix="1" applyFont="1" applyBorder="1" applyAlignment="1">
      <alignment horizontal="center"/>
    </xf>
    <xf numFmtId="165" fontId="24" fillId="0" borderId="0" xfId="0" quotePrefix="1" applyNumberFormat="1" applyFont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0" fillId="0" borderId="0" xfId="0" applyFill="1"/>
    <xf numFmtId="0" fontId="29" fillId="0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/>
    <xf numFmtId="165" fontId="49" fillId="0" borderId="0" xfId="0" applyNumberFormat="1" applyFont="1" applyAlignment="1"/>
    <xf numFmtId="0" fontId="50" fillId="0" borderId="0" xfId="0" applyFont="1"/>
    <xf numFmtId="0" fontId="51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0" fillId="0" borderId="0" xfId="0" applyFont="1" applyBorder="1"/>
    <xf numFmtId="0" fontId="52" fillId="0" borderId="0" xfId="0" applyFont="1"/>
    <xf numFmtId="0" fontId="53" fillId="0" borderId="0" xfId="0" applyFont="1"/>
    <xf numFmtId="0" fontId="1" fillId="0" borderId="0" xfId="1"/>
    <xf numFmtId="0" fontId="1" fillId="0" borderId="0" xfId="1" applyBorder="1"/>
    <xf numFmtId="0" fontId="1" fillId="0" borderId="0" xfId="1" applyAlignment="1">
      <alignment horizontal="center"/>
    </xf>
    <xf numFmtId="0" fontId="54" fillId="0" borderId="0" xfId="1" applyFont="1"/>
    <xf numFmtId="0" fontId="34" fillId="0" borderId="0" xfId="1" applyFont="1"/>
    <xf numFmtId="0" fontId="55" fillId="0" borderId="0" xfId="1" applyFont="1"/>
    <xf numFmtId="0" fontId="2" fillId="0" borderId="0" xfId="1" applyFont="1" applyAlignment="1">
      <alignment horizontal="center"/>
    </xf>
    <xf numFmtId="0" fontId="56" fillId="0" borderId="0" xfId="1" applyFont="1"/>
    <xf numFmtId="0" fontId="2" fillId="0" borderId="0" xfId="1" applyFont="1"/>
    <xf numFmtId="0" fontId="34" fillId="0" borderId="0" xfId="1" applyFont="1" applyAlignment="1">
      <alignment horizontal="center"/>
    </xf>
    <xf numFmtId="0" fontId="4" fillId="0" borderId="0" xfId="1" applyFont="1"/>
    <xf numFmtId="0" fontId="25" fillId="0" borderId="0" xfId="1" applyFont="1"/>
    <xf numFmtId="0" fontId="51" fillId="0" borderId="0" xfId="1" applyFont="1"/>
    <xf numFmtId="0" fontId="1" fillId="0" borderId="0" xfId="1" applyFont="1"/>
    <xf numFmtId="0" fontId="52" fillId="0" borderId="0" xfId="1" applyFont="1"/>
    <xf numFmtId="0" fontId="57" fillId="0" borderId="0" xfId="1" applyFont="1"/>
    <xf numFmtId="0" fontId="50" fillId="0" borderId="0" xfId="1" applyFont="1"/>
    <xf numFmtId="0" fontId="58" fillId="0" borderId="0" xfId="1" applyFont="1"/>
    <xf numFmtId="0" fontId="53" fillId="0" borderId="0" xfId="1" applyFont="1"/>
    <xf numFmtId="0" fontId="1" fillId="0" borderId="0" xfId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6" fillId="0" borderId="0" xfId="1" applyFont="1"/>
    <xf numFmtId="0" fontId="29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24" fillId="0" borderId="1" xfId="1" applyFont="1" applyBorder="1" applyAlignment="1">
      <alignment horizontal="center"/>
    </xf>
    <xf numFmtId="0" fontId="24" fillId="0" borderId="0" xfId="1" applyFont="1"/>
    <xf numFmtId="0" fontId="47" fillId="0" borderId="0" xfId="1" applyFont="1" applyAlignment="1">
      <alignment horizontal="center"/>
    </xf>
    <xf numFmtId="16" fontId="24" fillId="0" borderId="0" xfId="1" quotePrefix="1" applyNumberFormat="1" applyFont="1" applyAlignment="1">
      <alignment horizontal="center" vertical="center"/>
    </xf>
    <xf numFmtId="0" fontId="24" fillId="0" borderId="0" xfId="1" quotePrefix="1" applyFont="1" applyAlignment="1">
      <alignment horizontal="center" vertical="center"/>
    </xf>
    <xf numFmtId="166" fontId="24" fillId="0" borderId="0" xfId="1" quotePrefix="1" applyNumberFormat="1" applyFont="1" applyAlignment="1">
      <alignment horizontal="center" vertical="center"/>
    </xf>
    <xf numFmtId="0" fontId="24" fillId="0" borderId="0" xfId="1" quotePrefix="1" applyFont="1" applyBorder="1" applyAlignment="1">
      <alignment horizontal="center"/>
    </xf>
    <xf numFmtId="0" fontId="24" fillId="0" borderId="0" xfId="1" quotePrefix="1" applyFont="1" applyBorder="1" applyAlignment="1">
      <alignment horizontal="center" vertical="center"/>
    </xf>
    <xf numFmtId="0" fontId="24" fillId="0" borderId="1" xfId="1" quotePrefix="1" applyFont="1" applyBorder="1" applyAlignment="1">
      <alignment horizontal="center" vertical="center"/>
    </xf>
    <xf numFmtId="0" fontId="29" fillId="0" borderId="0" xfId="1" applyFont="1"/>
    <xf numFmtId="0" fontId="24" fillId="0" borderId="0" xfId="1" applyFont="1" applyAlignment="1"/>
    <xf numFmtId="0" fontId="29" fillId="0" borderId="0" xfId="1" applyFont="1" applyFill="1" applyAlignment="1">
      <alignment horizontal="center"/>
    </xf>
    <xf numFmtId="0" fontId="32" fillId="0" borderId="0" xfId="1" applyFont="1" applyAlignment="1">
      <alignment vertical="center"/>
    </xf>
    <xf numFmtId="0" fontId="29" fillId="0" borderId="0" xfId="1" applyFont="1" applyBorder="1" applyAlignment="1">
      <alignment horizontal="center"/>
    </xf>
    <xf numFmtId="0" fontId="29" fillId="0" borderId="0" xfId="1" applyFont="1" applyFill="1" applyBorder="1" applyAlignment="1">
      <alignment horizontal="center"/>
    </xf>
    <xf numFmtId="0" fontId="24" fillId="0" borderId="0" xfId="1" applyFont="1" applyFill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3" borderId="0" xfId="1" applyFont="1" applyFill="1" applyAlignment="1">
      <alignment horizontal="center"/>
    </xf>
    <xf numFmtId="0" fontId="59" fillId="0" borderId="0" xfId="1" applyFont="1"/>
    <xf numFmtId="0" fontId="32" fillId="0" borderId="0" xfId="1" applyFont="1"/>
    <xf numFmtId="0" fontId="60" fillId="0" borderId="0" xfId="1" applyFont="1" applyAlignment="1">
      <alignment vertical="center"/>
    </xf>
    <xf numFmtId="0" fontId="61" fillId="0" borderId="0" xfId="1" applyFont="1"/>
    <xf numFmtId="0" fontId="24" fillId="0" borderId="0" xfId="1" applyFont="1" applyFill="1"/>
    <xf numFmtId="0" fontId="62" fillId="0" borderId="0" xfId="1" applyFont="1" applyBorder="1" applyAlignment="1">
      <alignment horizontal="center"/>
    </xf>
    <xf numFmtId="0" fontId="46" fillId="0" borderId="0" xfId="1" applyFont="1" applyAlignment="1">
      <alignment horizontal="left"/>
    </xf>
    <xf numFmtId="1" fontId="24" fillId="0" borderId="0" xfId="1" quotePrefix="1" applyNumberFormat="1" applyFont="1" applyAlignment="1">
      <alignment horizontal="center" vertical="center"/>
    </xf>
    <xf numFmtId="16" fontId="24" fillId="0" borderId="0" xfId="1" quotePrefix="1" applyNumberFormat="1" applyFont="1" applyBorder="1" applyAlignment="1">
      <alignment horizontal="center"/>
    </xf>
    <xf numFmtId="0" fontId="24" fillId="0" borderId="0" xfId="1" quotePrefix="1" applyFont="1" applyFill="1" applyAlignment="1">
      <alignment horizontal="center" vertical="center"/>
    </xf>
    <xf numFmtId="0" fontId="26" fillId="0" borderId="0" xfId="1" applyFont="1" applyFill="1" applyAlignment="1">
      <alignment horizontal="center"/>
    </xf>
    <xf numFmtId="0" fontId="59" fillId="0" borderId="0" xfId="1" applyFont="1" applyAlignment="1">
      <alignment vertical="center"/>
    </xf>
    <xf numFmtId="0" fontId="63" fillId="0" borderId="0" xfId="1" applyFont="1" applyAlignment="1">
      <alignment vertical="center"/>
    </xf>
    <xf numFmtId="0" fontId="1" fillId="0" borderId="0" xfId="1" applyFill="1" applyBorder="1"/>
    <xf numFmtId="0" fontId="47" fillId="0" borderId="0" xfId="1" applyFont="1" applyBorder="1" applyAlignment="1">
      <alignment horizontal="center"/>
    </xf>
    <xf numFmtId="0" fontId="24" fillId="0" borderId="0" xfId="1" quotePrefix="1" applyFont="1" applyFill="1" applyBorder="1" applyAlignment="1">
      <alignment horizontal="center" vertical="center"/>
    </xf>
    <xf numFmtId="0" fontId="61" fillId="0" borderId="0" xfId="1" applyFont="1" applyFill="1"/>
    <xf numFmtId="0" fontId="64" fillId="0" borderId="0" xfId="1" applyFont="1" applyAlignment="1">
      <alignment vertical="center"/>
    </xf>
    <xf numFmtId="0" fontId="26" fillId="0" borderId="0" xfId="1" applyFont="1" applyFill="1" applyBorder="1" applyAlignment="1"/>
    <xf numFmtId="0" fontId="26" fillId="0" borderId="0" xfId="1" applyFont="1" applyAlignment="1"/>
    <xf numFmtId="0" fontId="26" fillId="0" borderId="0" xfId="1" applyFont="1" applyFill="1"/>
    <xf numFmtId="0" fontId="59" fillId="0" borderId="0" xfId="1" applyFont="1" applyFill="1" applyAlignment="1">
      <alignment vertical="center"/>
    </xf>
    <xf numFmtId="0" fontId="1" fillId="0" borderId="0" xfId="1" applyFill="1"/>
    <xf numFmtId="0" fontId="64" fillId="0" borderId="0" xfId="1" applyFont="1"/>
    <xf numFmtId="0" fontId="26" fillId="0" borderId="0" xfId="1" applyFont="1" applyBorder="1"/>
    <xf numFmtId="0" fontId="65" fillId="0" borderId="0" xfId="1" applyFont="1" applyFill="1"/>
    <xf numFmtId="0" fontId="66" fillId="0" borderId="0" xfId="1" applyFont="1" applyFill="1"/>
    <xf numFmtId="0" fontId="59" fillId="0" borderId="0" xfId="1" applyFont="1" applyFill="1"/>
    <xf numFmtId="0" fontId="1" fillId="0" borderId="1" xfId="1" applyBorder="1"/>
    <xf numFmtId="0" fontId="5" fillId="0" borderId="0" xfId="1" applyFont="1"/>
    <xf numFmtId="0" fontId="55" fillId="0" borderId="0" xfId="1" applyFont="1" applyBorder="1"/>
    <xf numFmtId="0" fontId="54" fillId="0" borderId="0" xfId="1" applyFont="1" applyBorder="1"/>
    <xf numFmtId="0" fontId="45" fillId="0" borderId="0" xfId="1" applyFont="1" applyBorder="1"/>
    <xf numFmtId="0" fontId="45" fillId="0" borderId="0" xfId="1" applyFont="1"/>
    <xf numFmtId="0" fontId="45" fillId="0" borderId="0" xfId="1" applyFont="1" applyBorder="1" applyAlignment="1"/>
    <xf numFmtId="0" fontId="45" fillId="0" borderId="1" xfId="1" applyFont="1" applyBorder="1" applyAlignment="1"/>
    <xf numFmtId="0" fontId="29" fillId="0" borderId="0" xfId="1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9" fillId="0" borderId="0" xfId="1" quotePrefix="1" applyFont="1" applyAlignment="1">
      <alignment horizontal="center" vertical="center"/>
    </xf>
    <xf numFmtId="0" fontId="26" fillId="0" borderId="0" xfId="1" applyFont="1" applyAlignment="1">
      <alignment horizontal="center"/>
    </xf>
    <xf numFmtId="2" fontId="29" fillId="0" borderId="0" xfId="1" applyNumberFormat="1" applyFont="1" applyAlignment="1">
      <alignment horizontal="center"/>
    </xf>
    <xf numFmtId="0" fontId="24" fillId="0" borderId="0" xfId="1" applyFont="1" applyBorder="1"/>
    <xf numFmtId="0" fontId="25" fillId="0" borderId="0" xfId="1" applyFont="1" applyBorder="1"/>
    <xf numFmtId="0" fontId="29" fillId="0" borderId="0" xfId="1" applyFont="1" applyBorder="1"/>
    <xf numFmtId="0" fontId="24" fillId="0" borderId="0" xfId="1" applyFont="1" applyFill="1" applyBorder="1"/>
    <xf numFmtId="0" fontId="61" fillId="0" borderId="0" xfId="1" applyFont="1" applyFill="1" applyBorder="1"/>
    <xf numFmtId="2" fontId="29" fillId="0" borderId="0" xfId="1" quotePrefix="1" applyNumberFormat="1" applyFont="1" applyAlignment="1">
      <alignment horizontal="center" vertical="center"/>
    </xf>
    <xf numFmtId="0" fontId="24" fillId="0" borderId="0" xfId="1" quotePrefix="1" applyNumberFormat="1" applyFont="1" applyAlignment="1">
      <alignment horizontal="center" vertical="center"/>
    </xf>
    <xf numFmtId="2" fontId="29" fillId="0" borderId="0" xfId="1" applyNumberFormat="1" applyFont="1" applyAlignment="1">
      <alignment horizontal="center" vertical="center"/>
    </xf>
    <xf numFmtId="16" fontId="24" fillId="0" borderId="0" xfId="1" quotePrefix="1" applyNumberFormat="1" applyFont="1" applyAlignment="1">
      <alignment horizontal="center"/>
    </xf>
    <xf numFmtId="0" fontId="24" fillId="0" borderId="0" xfId="1" quotePrefix="1" applyFont="1" applyAlignment="1">
      <alignment horizontal="center"/>
    </xf>
    <xf numFmtId="0" fontId="24" fillId="0" borderId="1" xfId="1" quotePrefix="1" applyFont="1" applyBorder="1" applyAlignment="1">
      <alignment horizontal="center"/>
    </xf>
    <xf numFmtId="0" fontId="31" fillId="0" borderId="0" xfId="1" applyFont="1"/>
    <xf numFmtId="0" fontId="26" fillId="0" borderId="0" xfId="1" applyFont="1" applyBorder="1" applyAlignment="1">
      <alignment horizontal="center"/>
    </xf>
    <xf numFmtId="0" fontId="26" fillId="0" borderId="0" xfId="1" applyFont="1" applyFill="1" applyBorder="1" applyAlignment="1">
      <alignment horizontal="center"/>
    </xf>
    <xf numFmtId="0" fontId="26" fillId="0" borderId="1" xfId="1" applyFont="1" applyFill="1" applyBorder="1" applyAlignment="1">
      <alignment horizontal="center"/>
    </xf>
    <xf numFmtId="0" fontId="61" fillId="0" borderId="0" xfId="1" applyFont="1" applyAlignment="1">
      <alignment vertical="center"/>
    </xf>
    <xf numFmtId="166" fontId="24" fillId="0" borderId="1" xfId="1" quotePrefix="1" applyNumberFormat="1" applyFont="1" applyBorder="1" applyAlignment="1">
      <alignment horizontal="center"/>
    </xf>
    <xf numFmtId="0" fontId="46" fillId="0" borderId="0" xfId="1" applyFont="1" applyAlignment="1">
      <alignment horizontal="center"/>
    </xf>
    <xf numFmtId="0" fontId="13" fillId="0" borderId="0" xfId="1" applyFont="1" applyBorder="1"/>
    <xf numFmtId="0" fontId="26" fillId="0" borderId="1" xfId="1" applyFont="1" applyBorder="1"/>
    <xf numFmtId="2" fontId="2" fillId="0" borderId="0" xfId="1" applyNumberFormat="1" applyFont="1" applyAlignment="1">
      <alignment horizontal="center"/>
    </xf>
    <xf numFmtId="0" fontId="24" fillId="0" borderId="1" xfId="1" applyFont="1" applyBorder="1"/>
    <xf numFmtId="0" fontId="25" fillId="0" borderId="0" xfId="1" applyFont="1" applyBorder="1" applyAlignment="1">
      <alignment horizontal="center"/>
    </xf>
    <xf numFmtId="0" fontId="2" fillId="0" borderId="0" xfId="1" applyFont="1" applyBorder="1"/>
    <xf numFmtId="0" fontId="1" fillId="0" borderId="0" xfId="1" applyAlignment="1"/>
    <xf numFmtId="165" fontId="49" fillId="0" borderId="0" xfId="1" applyNumberFormat="1" applyFont="1" applyAlignment="1">
      <alignment horizontal="right"/>
    </xf>
    <xf numFmtId="16" fontId="49" fillId="0" borderId="0" xfId="1" quotePrefix="1" applyNumberFormat="1" applyFont="1" applyAlignment="1"/>
    <xf numFmtId="16" fontId="3" fillId="0" borderId="0" xfId="1" applyNumberFormat="1" applyFont="1"/>
    <xf numFmtId="16" fontId="68" fillId="0" borderId="0" xfId="1" quotePrefix="1" applyNumberFormat="1" applyFont="1"/>
    <xf numFmtId="0" fontId="26" fillId="0" borderId="0" xfId="1" applyFont="1" applyAlignment="1">
      <alignment vertical="center"/>
    </xf>
    <xf numFmtId="0" fontId="69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70" fillId="0" borderId="0" xfId="1" applyFont="1" applyAlignment="1">
      <alignment horizontal="center"/>
    </xf>
    <xf numFmtId="0" fontId="1" fillId="0" borderId="0" xfId="1" applyFont="1" applyAlignment="1">
      <alignment vertical="center"/>
    </xf>
    <xf numFmtId="0" fontId="70" fillId="0" borderId="0" xfId="1" applyFont="1" applyAlignment="1"/>
    <xf numFmtId="0" fontId="12" fillId="0" borderId="0" xfId="1" applyFont="1"/>
    <xf numFmtId="0" fontId="30" fillId="0" borderId="0" xfId="1" applyFont="1" applyAlignment="1">
      <alignment horizontal="center" vertical="center"/>
    </xf>
    <xf numFmtId="0" fontId="71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72" fillId="0" borderId="0" xfId="1" applyFont="1" applyAlignment="1">
      <alignment horizontal="center"/>
    </xf>
    <xf numFmtId="0" fontId="71" fillId="0" borderId="0" xfId="1" applyFont="1" applyAlignment="1"/>
    <xf numFmtId="0" fontId="25" fillId="0" borderId="0" xfId="1" applyFont="1" applyAlignment="1">
      <alignment horizontal="center"/>
    </xf>
    <xf numFmtId="0" fontId="72" fillId="0" borderId="0" xfId="1" applyFont="1" applyAlignment="1"/>
    <xf numFmtId="0" fontId="64" fillId="0" borderId="0" xfId="1" applyFont="1" applyAlignment="1"/>
    <xf numFmtId="0" fontId="20" fillId="0" borderId="0" xfId="1" applyFont="1"/>
    <xf numFmtId="0" fontId="7" fillId="0" borderId="0" xfId="1" applyFont="1" applyAlignment="1">
      <alignment horizontal="center"/>
    </xf>
    <xf numFmtId="0" fontId="73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13" fillId="0" borderId="0" xfId="1" applyFont="1"/>
    <xf numFmtId="0" fontId="61" fillId="0" borderId="0" xfId="1" applyFont="1" applyAlignment="1"/>
    <xf numFmtId="0" fontId="38" fillId="0" borderId="0" xfId="1" applyFont="1" applyAlignment="1">
      <alignment horizontal="center" vertical="center"/>
    </xf>
    <xf numFmtId="0" fontId="38" fillId="0" borderId="0" xfId="1" applyFont="1" applyAlignment="1">
      <alignment horizontal="center"/>
    </xf>
    <xf numFmtId="0" fontId="38" fillId="0" borderId="0" xfId="1" applyFont="1"/>
    <xf numFmtId="0" fontId="8" fillId="0" borderId="0" xfId="1" applyFont="1" applyAlignment="1">
      <alignment horizontal="left"/>
    </xf>
    <xf numFmtId="0" fontId="74" fillId="0" borderId="0" xfId="1" applyFont="1" applyAlignment="1">
      <alignment horizontal="center"/>
    </xf>
    <xf numFmtId="0" fontId="38" fillId="0" borderId="0" xfId="1" applyFont="1" applyAlignment="1">
      <alignment horizontal="left"/>
    </xf>
    <xf numFmtId="0" fontId="26" fillId="0" borderId="0" xfId="1" applyFont="1" applyAlignment="1">
      <alignment horizontal="right"/>
    </xf>
    <xf numFmtId="1" fontId="26" fillId="0" borderId="0" xfId="1" applyNumberFormat="1" applyFont="1" applyAlignment="1"/>
    <xf numFmtId="0" fontId="26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75" fillId="0" borderId="0" xfId="1" applyFont="1" applyAlignment="1">
      <alignment vertical="center"/>
    </xf>
    <xf numFmtId="0" fontId="76" fillId="0" borderId="0" xfId="1" applyFont="1" applyAlignment="1">
      <alignment horizontal="center"/>
    </xf>
    <xf numFmtId="167" fontId="24" fillId="0" borderId="0" xfId="1" applyNumberFormat="1" applyFont="1" applyAlignment="1">
      <alignment horizontal="center" vertical="center"/>
    </xf>
    <xf numFmtId="15" fontId="24" fillId="0" borderId="0" xfId="1" applyNumberFormat="1" applyFont="1" applyAlignment="1">
      <alignment horizontal="center" vertical="center"/>
    </xf>
    <xf numFmtId="0" fontId="34" fillId="0" borderId="0" xfId="1" applyFont="1" applyAlignment="1">
      <alignment vertical="center"/>
    </xf>
    <xf numFmtId="0" fontId="77" fillId="0" borderId="0" xfId="1" applyFont="1" applyAlignment="1">
      <alignment horizontal="center"/>
    </xf>
    <xf numFmtId="14" fontId="24" fillId="0" borderId="0" xfId="1" applyNumberFormat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0" xfId="1" applyFont="1" applyAlignment="1"/>
    <xf numFmtId="0" fontId="20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2" fontId="1" fillId="0" borderId="0" xfId="1" applyNumberForma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46" fillId="0" borderId="0" xfId="1" applyFont="1" applyAlignment="1">
      <alignment horizontal="left"/>
    </xf>
    <xf numFmtId="165" fontId="49" fillId="0" borderId="0" xfId="1" applyNumberFormat="1" applyFont="1" applyAlignment="1">
      <alignment horizontal="right"/>
    </xf>
    <xf numFmtId="16" fontId="67" fillId="0" borderId="0" xfId="1" applyNumberFormat="1" applyFont="1" applyAlignment="1">
      <alignment horizontal="center"/>
    </xf>
    <xf numFmtId="0" fontId="46" fillId="0" borderId="0" xfId="1" applyFont="1" applyAlignment="1">
      <alignment horizontal="center"/>
    </xf>
    <xf numFmtId="0" fontId="46" fillId="0" borderId="0" xfId="1" applyFont="1" applyFill="1" applyAlignment="1">
      <alignment horizontal="center"/>
    </xf>
    <xf numFmtId="0" fontId="8" fillId="0" borderId="0" xfId="0" applyFont="1" applyAlignment="1">
      <alignment horizontal="left"/>
    </xf>
    <xf numFmtId="165" fontId="49" fillId="0" borderId="0" xfId="0" applyNumberFormat="1" applyFont="1" applyAlignment="1">
      <alignment horizontal="right"/>
    </xf>
    <xf numFmtId="0" fontId="41" fillId="0" borderId="0" xfId="0" applyFont="1" applyAlignment="1">
      <alignment horizontal="left"/>
    </xf>
    <xf numFmtId="0" fontId="46" fillId="0" borderId="0" xfId="0" applyFont="1" applyAlignment="1">
      <alignment horizontal="left"/>
    </xf>
  </cellXfs>
  <cellStyles count="3">
    <cellStyle name="Euro" xfId="2"/>
    <cellStyle name="Standaard" xfId="0" builtinId="0"/>
    <cellStyle name="Standaard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66675</xdr:rowOff>
    </xdr:from>
    <xdr:to>
      <xdr:col>7</xdr:col>
      <xdr:colOff>66675</xdr:colOff>
      <xdr:row>5</xdr:row>
      <xdr:rowOff>142875</xdr:rowOff>
    </xdr:to>
    <xdr:sp macro="" textlink="">
      <xdr:nvSpPr>
        <xdr:cNvPr id="2" name="WordArt 21"/>
        <xdr:cNvSpPr>
          <a:spLocks noChangeArrowheads="1" noChangeShapeType="1" noTextEdit="1"/>
        </xdr:cNvSpPr>
      </xdr:nvSpPr>
      <xdr:spPr bwMode="auto">
        <a:xfrm>
          <a:off x="3571875" y="876300"/>
          <a:ext cx="1457325" cy="4667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/>
          <a:r>
            <a:rPr lang="nl-NL" sz="2800" b="1" i="1" u="sng" strike="sngStrike" kern="10" cap="small" spc="0">
              <a:ln w="9525">
                <a:solidFill>
                  <a:srgbClr val="993300"/>
                </a:solidFill>
                <a:round/>
                <a:headEnd/>
                <a:tailEnd/>
              </a:ln>
              <a:solidFill>
                <a:srgbClr val="FF66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"/>
              <a:cs typeface="Arial"/>
            </a:rPr>
            <a:t>Weekscore</a:t>
          </a:r>
        </a:p>
      </xdr:txBody>
    </xdr:sp>
    <xdr:clientData/>
  </xdr:twoCellAnchor>
  <xdr:twoCellAnchor>
    <xdr:from>
      <xdr:col>8</xdr:col>
      <xdr:colOff>190500</xdr:colOff>
      <xdr:row>4</xdr:row>
      <xdr:rowOff>28575</xdr:rowOff>
    </xdr:from>
    <xdr:to>
      <xdr:col>10</xdr:col>
      <xdr:colOff>600075</xdr:colOff>
      <xdr:row>5</xdr:row>
      <xdr:rowOff>95250</xdr:rowOff>
    </xdr:to>
    <xdr:sp macro="" textlink="">
      <xdr:nvSpPr>
        <xdr:cNvPr id="4" name="WordArt 6157"/>
        <xdr:cNvSpPr>
          <a:spLocks noChangeArrowheads="1" noChangeShapeType="1"/>
        </xdr:cNvSpPr>
      </xdr:nvSpPr>
      <xdr:spPr bwMode="auto">
        <a:xfrm>
          <a:off x="5629275" y="1000125"/>
          <a:ext cx="1219200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l-NL" sz="1200" u="sng" strike="sngStrike" kern="10" cap="small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79999"/>
                  </a:srgbClr>
                </a:outerShdw>
              </a:effectLst>
              <a:latin typeface="Arial Black"/>
            </a:rPr>
            <a:t>Periode  2</a:t>
          </a:r>
        </a:p>
      </xdr:txBody>
    </xdr:sp>
    <xdr:clientData/>
  </xdr:twoCellAnchor>
  <xdr:twoCellAnchor>
    <xdr:from>
      <xdr:col>1</xdr:col>
      <xdr:colOff>1009650</xdr:colOff>
      <xdr:row>4</xdr:row>
      <xdr:rowOff>104775</xdr:rowOff>
    </xdr:from>
    <xdr:to>
      <xdr:col>2</xdr:col>
      <xdr:colOff>457200</xdr:colOff>
      <xdr:row>6</xdr:row>
      <xdr:rowOff>0</xdr:rowOff>
    </xdr:to>
    <xdr:sp macro="" textlink="">
      <xdr:nvSpPr>
        <xdr:cNvPr id="5" name="WordArt 18"/>
        <xdr:cNvSpPr>
          <a:spLocks noChangeArrowheads="1" noChangeShapeType="1"/>
        </xdr:cNvSpPr>
      </xdr:nvSpPr>
      <xdr:spPr bwMode="auto">
        <a:xfrm>
          <a:off x="1285875" y="1076325"/>
          <a:ext cx="126682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r>
            <a:rPr lang="nl-NL" sz="28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 </a:t>
          </a:r>
        </a:p>
      </xdr:txBody>
    </xdr:sp>
    <xdr:clientData/>
  </xdr:twoCellAnchor>
  <xdr:twoCellAnchor>
    <xdr:from>
      <xdr:col>18</xdr:col>
      <xdr:colOff>1485900</xdr:colOff>
      <xdr:row>4</xdr:row>
      <xdr:rowOff>47625</xdr:rowOff>
    </xdr:from>
    <xdr:to>
      <xdr:col>22</xdr:col>
      <xdr:colOff>257175</xdr:colOff>
      <xdr:row>6</xdr:row>
      <xdr:rowOff>142875</xdr:rowOff>
    </xdr:to>
    <xdr:sp macro="" textlink="">
      <xdr:nvSpPr>
        <xdr:cNvPr id="6" name="WordArt 18"/>
        <xdr:cNvSpPr>
          <a:spLocks noChangeArrowheads="1" noChangeShapeType="1"/>
        </xdr:cNvSpPr>
      </xdr:nvSpPr>
      <xdr:spPr bwMode="auto">
        <a:xfrm>
          <a:off x="8915400" y="1019175"/>
          <a:ext cx="1438275" cy="4857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r>
            <a:rPr lang="nl-N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30 St. Comp.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5</xdr:row>
      <xdr:rowOff>190500</xdr:rowOff>
    </xdr:from>
    <xdr:to>
      <xdr:col>1</xdr:col>
      <xdr:colOff>2028825</xdr:colOff>
      <xdr:row>7</xdr:row>
      <xdr:rowOff>38100</xdr:rowOff>
    </xdr:to>
    <xdr:sp macro="" textlink="">
      <xdr:nvSpPr>
        <xdr:cNvPr id="2" name="WordArt 18"/>
        <xdr:cNvSpPr>
          <a:spLocks noChangeArrowheads="1" noChangeShapeType="1"/>
        </xdr:cNvSpPr>
      </xdr:nvSpPr>
      <xdr:spPr bwMode="auto">
        <a:xfrm>
          <a:off x="1247775" y="981075"/>
          <a:ext cx="1057275" cy="4381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endParaRPr lang="nl-NL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</xdr:row>
      <xdr:rowOff>57150</xdr:rowOff>
    </xdr:from>
    <xdr:to>
      <xdr:col>2</xdr:col>
      <xdr:colOff>238125</xdr:colOff>
      <xdr:row>4</xdr:row>
      <xdr:rowOff>95250</xdr:rowOff>
    </xdr:to>
    <xdr:sp macro="" textlink="">
      <xdr:nvSpPr>
        <xdr:cNvPr id="4128" name="WordArt 18"/>
        <xdr:cNvSpPr>
          <a:spLocks noChangeArrowheads="1" noChangeShapeType="1" noTextEdit="1"/>
        </xdr:cNvSpPr>
      </xdr:nvSpPr>
      <xdr:spPr bwMode="auto">
        <a:xfrm>
          <a:off x="1095375" y="704850"/>
          <a:ext cx="1085850" cy="552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endParaRPr lang="nl-NL" sz="2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  <xdr:twoCellAnchor>
    <xdr:from>
      <xdr:col>15</xdr:col>
      <xdr:colOff>150896</xdr:colOff>
      <xdr:row>3</xdr:row>
      <xdr:rowOff>44116</xdr:rowOff>
    </xdr:from>
    <xdr:to>
      <xdr:col>19</xdr:col>
      <xdr:colOff>218273</xdr:colOff>
      <xdr:row>5</xdr:row>
      <xdr:rowOff>145655</xdr:rowOff>
    </xdr:to>
    <xdr:sp macro="" textlink="">
      <xdr:nvSpPr>
        <xdr:cNvPr id="4120" name="WordArt 24"/>
        <xdr:cNvSpPr>
          <a:spLocks noChangeArrowheads="1" noChangeShapeType="1" noTextEdit="1"/>
        </xdr:cNvSpPr>
      </xdr:nvSpPr>
      <xdr:spPr bwMode="auto">
        <a:xfrm>
          <a:off x="10934700" y="619125"/>
          <a:ext cx="1476375" cy="5238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nl-NL" sz="2800" kern="10" spc="0">
              <a:ln w="9525">
                <a:solidFill>
                  <a:srgbClr val="FF6600"/>
                </a:solidFill>
                <a:round/>
                <a:headEnd/>
                <a:tailEnd/>
              </a:ln>
              <a:solidFill>
                <a:srgbClr val="9933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Weekscore</a:t>
          </a:r>
        </a:p>
      </xdr:txBody>
    </xdr:sp>
    <xdr:clientData/>
  </xdr:twoCellAnchor>
  <xdr:twoCellAnchor>
    <xdr:from>
      <xdr:col>2</xdr:col>
      <xdr:colOff>333375</xdr:colOff>
      <xdr:row>3</xdr:row>
      <xdr:rowOff>217572</xdr:rowOff>
    </xdr:from>
    <xdr:to>
      <xdr:col>4</xdr:col>
      <xdr:colOff>390525</xdr:colOff>
      <xdr:row>5</xdr:row>
      <xdr:rowOff>60158</xdr:rowOff>
    </xdr:to>
    <xdr:sp macro="" textlink="">
      <xdr:nvSpPr>
        <xdr:cNvPr id="4132" name="WordArt 24"/>
        <xdr:cNvSpPr>
          <a:spLocks noChangeArrowheads="1" noChangeShapeType="1"/>
        </xdr:cNvSpPr>
      </xdr:nvSpPr>
      <xdr:spPr bwMode="auto">
        <a:xfrm>
          <a:off x="2278480" y="1119940"/>
          <a:ext cx="1520992" cy="424113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nl-NL" sz="2800" u="sng" strike="sngStrike" kern="10" cap="small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Weekscore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3</xdr:row>
      <xdr:rowOff>0</xdr:rowOff>
    </xdr:from>
    <xdr:to>
      <xdr:col>1</xdr:col>
      <xdr:colOff>1704975</xdr:colOff>
      <xdr:row>4</xdr:row>
      <xdr:rowOff>57150</xdr:rowOff>
    </xdr:to>
    <xdr:sp macro="" textlink="">
      <xdr:nvSpPr>
        <xdr:cNvPr id="6174" name="WordArt 18"/>
        <xdr:cNvSpPr>
          <a:spLocks noChangeArrowheads="1" noChangeShapeType="1"/>
        </xdr:cNvSpPr>
      </xdr:nvSpPr>
      <xdr:spPr bwMode="auto">
        <a:xfrm>
          <a:off x="990600" y="628650"/>
          <a:ext cx="990600" cy="552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endParaRPr lang="nl-NL" sz="2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3" Type="http://schemas.openxmlformats.org/officeDocument/2006/relationships/control" Target="../activeX/activeX5.xml"/><Relationship Id="rId7" Type="http://schemas.openxmlformats.org/officeDocument/2006/relationships/control" Target="../activeX/activeX9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5" Type="http://schemas.openxmlformats.org/officeDocument/2006/relationships/control" Target="../activeX/activeX7.xml"/><Relationship Id="rId4" Type="http://schemas.openxmlformats.org/officeDocument/2006/relationships/control" Target="../activeX/activeX6.xml"/><Relationship Id="rId9" Type="http://schemas.openxmlformats.org/officeDocument/2006/relationships/control" Target="../activeX/activeX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4.xml"/><Relationship Id="rId5" Type="http://schemas.openxmlformats.org/officeDocument/2006/relationships/control" Target="../activeX/activeX13.xml"/><Relationship Id="rId4" Type="http://schemas.openxmlformats.org/officeDocument/2006/relationships/control" Target="../activeX/activeX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ntrol" Target="../activeX/activeX1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5">
    <pageSetUpPr fitToPage="1"/>
  </sheetPr>
  <dimension ref="A1:AY141"/>
  <sheetViews>
    <sheetView tabSelected="1" topLeftCell="A14" zoomScaleNormal="100" workbookViewId="0">
      <selection activeCell="H22" sqref="H22"/>
    </sheetView>
  </sheetViews>
  <sheetFormatPr defaultRowHeight="12.75"/>
  <cols>
    <col min="1" max="1" width="4.140625" style="109" customWidth="1"/>
    <col min="2" max="2" width="27.28515625" style="109" customWidth="1"/>
    <col min="3" max="4" width="9.140625" style="109"/>
    <col min="5" max="5" width="7.5703125" style="109" customWidth="1"/>
    <col min="6" max="6" width="9.28515625" style="109" bestFit="1" customWidth="1"/>
    <col min="7" max="7" width="7.85546875" style="109" customWidth="1"/>
    <col min="8" max="8" width="7.140625" style="109" customWidth="1"/>
    <col min="9" max="9" width="3.28515625" style="109" customWidth="1"/>
    <col min="10" max="10" width="8.85546875" style="109" customWidth="1"/>
    <col min="11" max="11" width="11.85546875" style="109" customWidth="1"/>
    <col min="12" max="12" width="5.85546875" style="109" hidden="1" customWidth="1"/>
    <col min="13" max="13" width="4.28515625" style="109" hidden="1" customWidth="1"/>
    <col min="14" max="14" width="5.42578125" style="109" hidden="1" customWidth="1"/>
    <col min="15" max="15" width="4.5703125" style="109" hidden="1" customWidth="1"/>
    <col min="16" max="16" width="4.85546875" style="109" hidden="1" customWidth="1"/>
    <col min="17" max="17" width="0.7109375" style="109" hidden="1" customWidth="1"/>
    <col min="18" max="18" width="3.7109375" style="109" hidden="1" customWidth="1"/>
    <col min="19" max="19" width="25" style="109" customWidth="1"/>
    <col min="20" max="23" width="5" style="109" customWidth="1"/>
    <col min="24" max="24" width="5" style="220" customWidth="1"/>
    <col min="25" max="25" width="8.140625" style="109" customWidth="1"/>
    <col min="26" max="26" width="5" style="220" customWidth="1"/>
    <col min="27" max="27" width="7" style="111" bestFit="1" customWidth="1"/>
    <col min="28" max="29" width="5" style="220" customWidth="1"/>
    <col min="30" max="30" width="6.42578125" style="220" bestFit="1" customWidth="1"/>
    <col min="31" max="31" width="8.5703125" style="109" customWidth="1"/>
    <col min="32" max="32" width="7.7109375" style="109" bestFit="1" customWidth="1"/>
    <col min="33" max="33" width="4.140625" style="109" customWidth="1"/>
    <col min="34" max="34" width="24.28515625" style="109" bestFit="1" customWidth="1"/>
    <col min="35" max="35" width="6.140625" style="109" customWidth="1"/>
    <col min="36" max="36" width="21.140625" style="109" customWidth="1"/>
    <col min="37" max="37" width="7.140625" style="109" bestFit="1" customWidth="1"/>
    <col min="38" max="38" width="6.140625" style="109" customWidth="1"/>
    <col min="39" max="39" width="21.140625" style="109" customWidth="1"/>
    <col min="40" max="40" width="7.140625" style="109" bestFit="1" customWidth="1"/>
    <col min="41" max="49" width="6.140625" style="109" customWidth="1"/>
    <col min="50" max="50" width="3.140625" style="109" customWidth="1"/>
    <col min="51" max="51" width="18.140625" style="109" customWidth="1"/>
    <col min="52" max="16384" width="9.140625" style="109"/>
  </cols>
  <sheetData>
    <row r="1" spans="1:51" ht="22.35" hidden="1" customHeight="1">
      <c r="B1" s="183"/>
      <c r="G1" s="109" t="s">
        <v>204</v>
      </c>
      <c r="I1" s="109" t="s">
        <v>205</v>
      </c>
      <c r="K1" s="109" t="s">
        <v>206</v>
      </c>
      <c r="L1" s="109" t="s">
        <v>207</v>
      </c>
    </row>
    <row r="2" spans="1:51" ht="22.35" customHeight="1">
      <c r="S2" s="114" t="s">
        <v>208</v>
      </c>
    </row>
    <row r="3" spans="1:51" ht="20.25">
      <c r="A3" s="109" t="s">
        <v>0</v>
      </c>
      <c r="C3" s="114" t="s">
        <v>209</v>
      </c>
      <c r="H3" s="281" t="s">
        <v>131</v>
      </c>
      <c r="I3" s="281"/>
      <c r="J3" s="281"/>
      <c r="K3" s="281"/>
      <c r="Y3" s="112" t="s">
        <v>129</v>
      </c>
      <c r="AA3" s="281" t="s">
        <v>131</v>
      </c>
      <c r="AB3" s="281"/>
      <c r="AC3" s="281"/>
      <c r="AD3" s="281"/>
      <c r="AE3" s="221"/>
      <c r="AG3" s="222"/>
      <c r="AH3" s="222"/>
    </row>
    <row r="5" spans="1:51" ht="18">
      <c r="B5" s="123" t="s">
        <v>210</v>
      </c>
      <c r="J5" s="121"/>
      <c r="AB5" s="282"/>
      <c r="AC5" s="282"/>
    </row>
    <row r="6" spans="1:51" ht="12.75" customHeight="1">
      <c r="H6" s="223"/>
      <c r="AE6" s="112"/>
    </row>
    <row r="7" spans="1:51" ht="15" customHeight="1">
      <c r="D7" s="109" t="s">
        <v>0</v>
      </c>
      <c r="G7" s="109" t="s">
        <v>0</v>
      </c>
      <c r="H7" s="224"/>
      <c r="M7" s="109" t="s">
        <v>0</v>
      </c>
    </row>
    <row r="8" spans="1:51" ht="11.45" customHeight="1">
      <c r="A8" s="137"/>
      <c r="B8" s="280" t="s">
        <v>188</v>
      </c>
      <c r="C8" s="190" t="s">
        <v>7</v>
      </c>
      <c r="D8" s="191" t="s">
        <v>8</v>
      </c>
      <c r="E8" s="191" t="s">
        <v>0</v>
      </c>
      <c r="F8" s="191" t="s">
        <v>8</v>
      </c>
      <c r="G8" s="191" t="s">
        <v>0</v>
      </c>
      <c r="H8" s="191" t="s">
        <v>7</v>
      </c>
      <c r="I8" s="225"/>
      <c r="J8" s="226" t="s">
        <v>25</v>
      </c>
      <c r="K8" s="227" t="s">
        <v>211</v>
      </c>
      <c r="L8" s="228" t="s">
        <v>5</v>
      </c>
      <c r="M8" s="228" t="s">
        <v>212</v>
      </c>
      <c r="N8" s="228" t="s">
        <v>1</v>
      </c>
      <c r="O8" s="228" t="s">
        <v>1</v>
      </c>
      <c r="P8" s="228" t="s">
        <v>213</v>
      </c>
      <c r="Q8" s="228"/>
      <c r="R8" s="225"/>
      <c r="S8" s="280" t="s">
        <v>188</v>
      </c>
      <c r="T8" s="225"/>
      <c r="U8" s="225"/>
      <c r="V8" s="225"/>
      <c r="W8" s="225"/>
      <c r="X8" s="225"/>
      <c r="Y8" s="229" t="s">
        <v>24</v>
      </c>
      <c r="Z8" s="225"/>
      <c r="AA8" s="230"/>
      <c r="AB8" s="225"/>
      <c r="AC8" s="225"/>
      <c r="AD8" s="225"/>
      <c r="AE8" s="229" t="s">
        <v>24</v>
      </c>
      <c r="AF8" s="229" t="s">
        <v>7</v>
      </c>
      <c r="AG8" s="229"/>
      <c r="AH8" s="280"/>
      <c r="AI8" s="111"/>
      <c r="AJ8" s="279"/>
      <c r="AK8" s="231"/>
      <c r="AL8" s="111"/>
      <c r="AM8" s="278"/>
      <c r="AN8" s="231"/>
      <c r="AO8" s="111"/>
      <c r="AP8" s="111"/>
      <c r="AQ8" s="111"/>
      <c r="AR8" s="111"/>
      <c r="AS8" s="111"/>
      <c r="AT8" s="111"/>
      <c r="AU8" s="111"/>
      <c r="AV8" s="111"/>
      <c r="AW8" s="111"/>
    </row>
    <row r="9" spans="1:51" ht="12" customHeight="1">
      <c r="A9" s="137"/>
      <c r="B9" s="280"/>
      <c r="C9" s="190" t="s">
        <v>142</v>
      </c>
      <c r="D9" s="191" t="s">
        <v>9</v>
      </c>
      <c r="E9" s="191" t="s">
        <v>214</v>
      </c>
      <c r="F9" s="191" t="s">
        <v>10</v>
      </c>
      <c r="G9" s="191" t="s">
        <v>215</v>
      </c>
      <c r="H9" s="191" t="s">
        <v>6</v>
      </c>
      <c r="I9" s="225"/>
      <c r="J9" s="226" t="s">
        <v>27</v>
      </c>
      <c r="K9" s="227" t="s">
        <v>31</v>
      </c>
      <c r="L9" s="232"/>
      <c r="M9" s="228" t="s">
        <v>216</v>
      </c>
      <c r="N9" s="232" t="s">
        <v>51</v>
      </c>
      <c r="O9" s="232" t="s">
        <v>2</v>
      </c>
      <c r="P9" s="228" t="s">
        <v>3</v>
      </c>
      <c r="Q9" s="232"/>
      <c r="R9" s="225"/>
      <c r="S9" s="280"/>
      <c r="T9" s="230" t="s">
        <v>217</v>
      </c>
      <c r="U9" s="230" t="s">
        <v>218</v>
      </c>
      <c r="V9" s="230" t="s">
        <v>219</v>
      </c>
      <c r="W9" s="230" t="s">
        <v>220</v>
      </c>
      <c r="X9" s="225" t="s">
        <v>221</v>
      </c>
      <c r="Y9" s="229" t="s">
        <v>11</v>
      </c>
      <c r="Z9" s="225" t="s">
        <v>222</v>
      </c>
      <c r="AA9" s="230" t="s">
        <v>223</v>
      </c>
      <c r="AB9" s="225" t="s">
        <v>224</v>
      </c>
      <c r="AC9" s="225" t="s">
        <v>46</v>
      </c>
      <c r="AD9" s="225" t="s">
        <v>225</v>
      </c>
      <c r="AE9" s="229" t="s">
        <v>26</v>
      </c>
      <c r="AF9" s="229" t="s">
        <v>6</v>
      </c>
      <c r="AG9" s="229"/>
      <c r="AH9" s="280"/>
      <c r="AI9" s="111"/>
      <c r="AJ9" s="279"/>
      <c r="AK9" s="233"/>
      <c r="AL9" s="111"/>
      <c r="AM9" s="278"/>
      <c r="AN9" s="233"/>
      <c r="AO9" s="111"/>
      <c r="AP9" s="111"/>
      <c r="AQ9" s="111"/>
      <c r="AR9" s="111"/>
      <c r="AS9" s="111"/>
      <c r="AT9" s="111"/>
      <c r="AU9" s="111"/>
      <c r="AV9" s="111"/>
      <c r="AW9" s="111"/>
      <c r="AY9" s="119"/>
    </row>
    <row r="10" spans="1:51" ht="8.85" customHeight="1">
      <c r="A10" s="137"/>
      <c r="B10" s="137"/>
      <c r="C10" s="145"/>
      <c r="D10" s="137"/>
      <c r="E10" s="137"/>
      <c r="F10" s="137"/>
      <c r="G10" s="137"/>
      <c r="H10" s="137"/>
      <c r="I10" s="130"/>
      <c r="J10" s="130"/>
      <c r="K10" s="130"/>
      <c r="L10" s="122"/>
      <c r="M10" s="122"/>
      <c r="N10" s="122"/>
      <c r="O10" s="122"/>
      <c r="P10" s="122"/>
      <c r="Q10" s="122"/>
      <c r="R10" s="130"/>
      <c r="S10" s="137"/>
      <c r="T10" s="130"/>
      <c r="U10" s="130"/>
      <c r="V10" s="130"/>
      <c r="W10" s="130"/>
      <c r="X10" s="173"/>
      <c r="Y10" s="120"/>
      <c r="Z10" s="173"/>
      <c r="AA10" s="194"/>
      <c r="AB10" s="173"/>
      <c r="AC10" s="173"/>
      <c r="AD10" s="173"/>
      <c r="AE10" s="120"/>
      <c r="AF10" s="120"/>
      <c r="AG10" s="120"/>
      <c r="AH10" s="137"/>
      <c r="AI10" s="111"/>
      <c r="AJ10" s="111"/>
      <c r="AL10" s="111"/>
      <c r="AM10" s="234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</row>
    <row r="11" spans="1:51" ht="13.5" customHeight="1">
      <c r="A11" s="133">
        <v>1</v>
      </c>
      <c r="B11" s="155" t="s">
        <v>174</v>
      </c>
      <c r="C11" s="131">
        <f t="shared" ref="C11:C16" si="0">SUM(E11+G11)</f>
        <v>19</v>
      </c>
      <c r="D11" s="133">
        <f t="shared" ref="D11:D16" si="1">SUM(T11:X11)</f>
        <v>729</v>
      </c>
      <c r="E11" s="191">
        <v>10</v>
      </c>
      <c r="F11" s="133">
        <f t="shared" ref="F11:F16" si="2">SUM(Z11:AD11)</f>
        <v>710</v>
      </c>
      <c r="G11" s="191">
        <v>9</v>
      </c>
      <c r="H11" s="235">
        <f t="shared" ref="H11:H16" si="3">SUM(D11+F11)</f>
        <v>1439</v>
      </c>
      <c r="I11" s="236"/>
      <c r="J11" s="131">
        <v>1452</v>
      </c>
      <c r="K11" s="133" t="s">
        <v>88</v>
      </c>
      <c r="L11" s="228">
        <f t="shared" ref="L11:L16" si="4">IF(H11&gt;J11,1,0)</f>
        <v>0</v>
      </c>
      <c r="M11" s="228"/>
      <c r="N11" s="237"/>
      <c r="O11" s="237"/>
      <c r="P11" s="194"/>
      <c r="Q11" s="237"/>
      <c r="R11" s="194"/>
      <c r="S11" s="155" t="s">
        <v>174</v>
      </c>
      <c r="T11" s="194">
        <v>143</v>
      </c>
      <c r="U11" s="238">
        <v>144</v>
      </c>
      <c r="V11" s="238">
        <v>148</v>
      </c>
      <c r="W11" s="194">
        <v>144</v>
      </c>
      <c r="X11" s="239">
        <v>150</v>
      </c>
      <c r="Y11" s="240">
        <f t="shared" ref="Y11:Y16" si="5">SUM(T11:X11)</f>
        <v>729</v>
      </c>
      <c r="Z11" s="173">
        <v>144</v>
      </c>
      <c r="AA11" s="238">
        <v>135</v>
      </c>
      <c r="AB11" s="173">
        <v>143</v>
      </c>
      <c r="AC11" s="173">
        <v>140</v>
      </c>
      <c r="AD11" s="241">
        <v>148</v>
      </c>
      <c r="AE11" s="240">
        <f t="shared" ref="AE11:AE16" si="6">SUM(Z11:AD11)</f>
        <v>710</v>
      </c>
      <c r="AF11" s="240">
        <f t="shared" ref="AF11:AF16" si="7">SUM(Y11+AE11)</f>
        <v>1439</v>
      </c>
      <c r="AG11" s="229"/>
      <c r="AH11" s="242"/>
      <c r="AI11" s="111"/>
      <c r="AJ11" s="243"/>
      <c r="AK11" s="244"/>
      <c r="AL11" s="111"/>
      <c r="AM11" s="243"/>
      <c r="AN11" s="244"/>
      <c r="AO11" s="111"/>
      <c r="AP11" s="111"/>
      <c r="AQ11" s="111"/>
      <c r="AR11" s="111"/>
      <c r="AS11" s="111"/>
      <c r="AT11" s="111"/>
      <c r="AU11" s="111"/>
      <c r="AV11" s="111"/>
      <c r="AW11" s="111"/>
    </row>
    <row r="12" spans="1:51" ht="13.5" customHeight="1">
      <c r="A12" s="133">
        <v>2</v>
      </c>
      <c r="B12" s="156" t="s">
        <v>85</v>
      </c>
      <c r="C12" s="131">
        <f t="shared" si="0"/>
        <v>16</v>
      </c>
      <c r="D12" s="133">
        <f t="shared" si="1"/>
        <v>722</v>
      </c>
      <c r="E12" s="133">
        <v>9</v>
      </c>
      <c r="F12" s="133">
        <f t="shared" si="2"/>
        <v>705</v>
      </c>
      <c r="G12" s="133">
        <v>7</v>
      </c>
      <c r="H12" s="133">
        <f t="shared" si="3"/>
        <v>1427</v>
      </c>
      <c r="I12" s="245"/>
      <c r="J12" s="190">
        <v>1458</v>
      </c>
      <c r="K12" s="133" t="s">
        <v>226</v>
      </c>
      <c r="L12" s="237">
        <f t="shared" si="4"/>
        <v>0</v>
      </c>
      <c r="M12" s="237"/>
      <c r="N12" s="237"/>
      <c r="O12" s="237"/>
      <c r="P12" s="194"/>
      <c r="Q12" s="237"/>
      <c r="R12" s="133"/>
      <c r="S12" s="156" t="s">
        <v>85</v>
      </c>
      <c r="T12" s="238">
        <v>144</v>
      </c>
      <c r="U12" s="194">
        <v>142</v>
      </c>
      <c r="V12" s="238">
        <v>144</v>
      </c>
      <c r="W12" s="194">
        <v>148</v>
      </c>
      <c r="X12" s="173">
        <v>144</v>
      </c>
      <c r="Y12" s="240">
        <f t="shared" si="5"/>
        <v>722</v>
      </c>
      <c r="Z12" s="173">
        <v>130</v>
      </c>
      <c r="AA12" s="194">
        <v>133</v>
      </c>
      <c r="AB12" s="241">
        <v>146</v>
      </c>
      <c r="AC12" s="173">
        <v>148</v>
      </c>
      <c r="AD12" s="173">
        <v>148</v>
      </c>
      <c r="AE12" s="240">
        <f t="shared" si="6"/>
        <v>705</v>
      </c>
      <c r="AF12" s="240">
        <f t="shared" si="7"/>
        <v>1427</v>
      </c>
      <c r="AG12" s="229"/>
      <c r="AH12" s="242"/>
      <c r="AI12" s="111"/>
      <c r="AJ12" s="243"/>
      <c r="AK12" s="244"/>
      <c r="AL12" s="111"/>
      <c r="AM12" s="243"/>
      <c r="AN12" s="244"/>
      <c r="AO12" s="111"/>
      <c r="AP12" s="111"/>
      <c r="AQ12" s="111"/>
      <c r="AR12" s="111"/>
      <c r="AS12" s="111"/>
      <c r="AT12" s="111"/>
      <c r="AU12" s="111"/>
      <c r="AV12" s="111"/>
      <c r="AW12" s="111"/>
    </row>
    <row r="13" spans="1:51" ht="13.5" customHeight="1">
      <c r="A13" s="133">
        <v>3</v>
      </c>
      <c r="B13" s="155" t="s">
        <v>166</v>
      </c>
      <c r="C13" s="131">
        <f t="shared" si="0"/>
        <v>16</v>
      </c>
      <c r="D13" s="133">
        <f t="shared" si="1"/>
        <v>696</v>
      </c>
      <c r="E13" s="133">
        <v>6</v>
      </c>
      <c r="F13" s="133">
        <f t="shared" si="2"/>
        <v>724</v>
      </c>
      <c r="G13" s="133">
        <v>10</v>
      </c>
      <c r="H13" s="133">
        <f t="shared" si="3"/>
        <v>1420</v>
      </c>
      <c r="I13" s="245"/>
      <c r="J13" s="131">
        <v>1433</v>
      </c>
      <c r="K13" s="133" t="s">
        <v>227</v>
      </c>
      <c r="L13" s="237">
        <f t="shared" si="4"/>
        <v>0</v>
      </c>
      <c r="M13" s="237"/>
      <c r="N13" s="237"/>
      <c r="O13" s="237"/>
      <c r="P13" s="194"/>
      <c r="Q13" s="237"/>
      <c r="R13" s="133"/>
      <c r="S13" s="155" t="s">
        <v>166</v>
      </c>
      <c r="T13" s="238">
        <v>144</v>
      </c>
      <c r="U13" s="194">
        <v>146</v>
      </c>
      <c r="V13" s="238">
        <v>127</v>
      </c>
      <c r="W13" s="194">
        <v>137</v>
      </c>
      <c r="X13" s="173">
        <v>142</v>
      </c>
      <c r="Y13" s="240">
        <f t="shared" si="5"/>
        <v>696</v>
      </c>
      <c r="Z13" s="173">
        <v>142</v>
      </c>
      <c r="AA13" s="194">
        <v>144</v>
      </c>
      <c r="AB13" s="173">
        <v>148</v>
      </c>
      <c r="AC13" s="173">
        <v>146</v>
      </c>
      <c r="AD13" s="173">
        <v>144</v>
      </c>
      <c r="AE13" s="240">
        <f t="shared" si="6"/>
        <v>724</v>
      </c>
      <c r="AF13" s="240">
        <f t="shared" si="7"/>
        <v>1420</v>
      </c>
      <c r="AG13" s="229"/>
      <c r="AH13" s="242"/>
      <c r="AI13" s="111"/>
      <c r="AJ13" s="243"/>
      <c r="AK13" s="244"/>
      <c r="AL13" s="111"/>
      <c r="AM13" s="243"/>
      <c r="AN13" s="244"/>
      <c r="AO13" s="111"/>
      <c r="AP13" s="111"/>
      <c r="AQ13" s="111"/>
      <c r="AR13" s="111"/>
      <c r="AS13" s="111"/>
      <c r="AT13" s="111"/>
      <c r="AU13" s="111"/>
      <c r="AV13" s="111"/>
      <c r="AW13" s="111"/>
    </row>
    <row r="14" spans="1:51" ht="13.5" customHeight="1">
      <c r="A14" s="133">
        <v>4</v>
      </c>
      <c r="B14" s="155" t="s">
        <v>169</v>
      </c>
      <c r="C14" s="131">
        <f t="shared" si="0"/>
        <v>15</v>
      </c>
      <c r="D14" s="133">
        <f t="shared" si="1"/>
        <v>704</v>
      </c>
      <c r="E14" s="133">
        <v>7</v>
      </c>
      <c r="F14" s="133">
        <f t="shared" si="2"/>
        <v>710</v>
      </c>
      <c r="G14" s="133">
        <v>8</v>
      </c>
      <c r="H14" s="133">
        <f t="shared" si="3"/>
        <v>1414</v>
      </c>
      <c r="I14" s="236"/>
      <c r="J14" s="131">
        <v>1469</v>
      </c>
      <c r="K14" s="133" t="s">
        <v>88</v>
      </c>
      <c r="L14" s="228">
        <f t="shared" si="4"/>
        <v>0</v>
      </c>
      <c r="M14" s="228"/>
      <c r="N14" s="237"/>
      <c r="O14" s="228"/>
      <c r="P14" s="194"/>
      <c r="Q14" s="228"/>
      <c r="R14" s="191"/>
      <c r="S14" s="155" t="s">
        <v>169</v>
      </c>
      <c r="T14" s="194">
        <v>144</v>
      </c>
      <c r="U14" s="238">
        <v>132</v>
      </c>
      <c r="V14" s="238">
        <v>140</v>
      </c>
      <c r="W14" s="238">
        <v>144</v>
      </c>
      <c r="X14" s="241">
        <v>144</v>
      </c>
      <c r="Y14" s="240">
        <f t="shared" si="5"/>
        <v>704</v>
      </c>
      <c r="Z14" s="241">
        <v>144</v>
      </c>
      <c r="AA14" s="194">
        <v>144</v>
      </c>
      <c r="AB14" s="241">
        <v>140</v>
      </c>
      <c r="AC14" s="241">
        <v>145</v>
      </c>
      <c r="AD14" s="173">
        <v>137</v>
      </c>
      <c r="AE14" s="240">
        <f t="shared" si="6"/>
        <v>710</v>
      </c>
      <c r="AF14" s="240">
        <f t="shared" si="7"/>
        <v>1414</v>
      </c>
      <c r="AG14" s="229"/>
      <c r="AH14" s="242"/>
      <c r="AI14" s="111"/>
      <c r="AJ14" s="243"/>
      <c r="AK14" s="244"/>
      <c r="AL14" s="111"/>
      <c r="AM14" s="243"/>
      <c r="AN14" s="244"/>
      <c r="AO14" s="111"/>
      <c r="AP14" s="111"/>
      <c r="AQ14" s="111"/>
      <c r="AR14" s="111"/>
      <c r="AS14" s="111"/>
      <c r="AT14" s="111"/>
      <c r="AU14" s="111"/>
      <c r="AV14" s="111"/>
      <c r="AW14" s="111"/>
    </row>
    <row r="15" spans="1:51" ht="13.5" customHeight="1">
      <c r="A15" s="133">
        <v>5</v>
      </c>
      <c r="B15" s="155" t="s">
        <v>36</v>
      </c>
      <c r="C15" s="131">
        <f t="shared" si="0"/>
        <v>14</v>
      </c>
      <c r="D15" s="133">
        <f t="shared" si="1"/>
        <v>719</v>
      </c>
      <c r="E15" s="133">
        <v>8</v>
      </c>
      <c r="F15" s="133">
        <f t="shared" si="2"/>
        <v>696</v>
      </c>
      <c r="G15" s="133">
        <v>6</v>
      </c>
      <c r="H15" s="246">
        <f t="shared" si="3"/>
        <v>1415</v>
      </c>
      <c r="I15" s="245"/>
      <c r="J15" s="131">
        <v>1441</v>
      </c>
      <c r="K15" s="133" t="s">
        <v>228</v>
      </c>
      <c r="L15" s="228">
        <f t="shared" si="4"/>
        <v>0</v>
      </c>
      <c r="M15" s="228"/>
      <c r="N15" s="237"/>
      <c r="O15" s="237"/>
      <c r="P15" s="194"/>
      <c r="Q15" s="237"/>
      <c r="R15" s="133"/>
      <c r="S15" s="155" t="s">
        <v>36</v>
      </c>
      <c r="T15" s="238">
        <v>144</v>
      </c>
      <c r="U15" s="194">
        <v>148</v>
      </c>
      <c r="V15" s="194">
        <v>143</v>
      </c>
      <c r="W15" s="194">
        <v>140</v>
      </c>
      <c r="X15" s="173">
        <v>144</v>
      </c>
      <c r="Y15" s="240">
        <f t="shared" si="5"/>
        <v>719</v>
      </c>
      <c r="Z15" s="173">
        <v>140</v>
      </c>
      <c r="AA15" s="194">
        <v>128</v>
      </c>
      <c r="AB15" s="173">
        <v>142</v>
      </c>
      <c r="AC15" s="173">
        <v>142</v>
      </c>
      <c r="AD15" s="173">
        <v>144</v>
      </c>
      <c r="AE15" s="240">
        <f t="shared" si="6"/>
        <v>696</v>
      </c>
      <c r="AF15" s="240">
        <f t="shared" si="7"/>
        <v>1415</v>
      </c>
      <c r="AG15" s="229"/>
      <c r="AH15" s="242"/>
      <c r="AI15" s="111"/>
      <c r="AJ15" s="243"/>
      <c r="AK15" s="244"/>
      <c r="AL15" s="111"/>
      <c r="AM15" s="243"/>
      <c r="AN15" s="244"/>
      <c r="AO15" s="111"/>
      <c r="AP15" s="111"/>
      <c r="AQ15" s="111"/>
      <c r="AR15" s="111"/>
      <c r="AS15" s="111"/>
      <c r="AT15" s="111"/>
      <c r="AU15" s="111"/>
      <c r="AV15" s="111"/>
      <c r="AW15" s="111"/>
    </row>
    <row r="16" spans="1:51" ht="13.5" customHeight="1">
      <c r="A16" s="133">
        <v>6</v>
      </c>
      <c r="B16" s="155" t="s">
        <v>65</v>
      </c>
      <c r="C16" s="131">
        <f t="shared" si="0"/>
        <v>10</v>
      </c>
      <c r="D16" s="133">
        <f t="shared" si="1"/>
        <v>660</v>
      </c>
      <c r="E16" s="133">
        <v>5</v>
      </c>
      <c r="F16" s="133">
        <f t="shared" si="2"/>
        <v>673</v>
      </c>
      <c r="G16" s="133">
        <v>5</v>
      </c>
      <c r="H16" s="246">
        <f t="shared" si="3"/>
        <v>1333</v>
      </c>
      <c r="I16" s="236"/>
      <c r="J16" s="131">
        <v>1443</v>
      </c>
      <c r="K16" s="133" t="s">
        <v>226</v>
      </c>
      <c r="L16" s="237">
        <f t="shared" si="4"/>
        <v>0</v>
      </c>
      <c r="M16" s="237"/>
      <c r="N16" s="237"/>
      <c r="O16" s="237"/>
      <c r="P16" s="194"/>
      <c r="Q16" s="237"/>
      <c r="R16" s="133"/>
      <c r="S16" s="155" t="s">
        <v>65</v>
      </c>
      <c r="T16" s="194">
        <v>132</v>
      </c>
      <c r="U16" s="238">
        <v>142</v>
      </c>
      <c r="V16" s="238">
        <v>117</v>
      </c>
      <c r="W16" s="194">
        <v>129</v>
      </c>
      <c r="X16" s="173">
        <v>140</v>
      </c>
      <c r="Y16" s="240">
        <f t="shared" si="5"/>
        <v>660</v>
      </c>
      <c r="Z16" s="173">
        <v>141</v>
      </c>
      <c r="AA16" s="194">
        <v>140</v>
      </c>
      <c r="AB16" s="173">
        <v>142</v>
      </c>
      <c r="AC16" s="173">
        <v>110</v>
      </c>
      <c r="AD16" s="173">
        <v>140</v>
      </c>
      <c r="AE16" s="240">
        <f t="shared" si="6"/>
        <v>673</v>
      </c>
      <c r="AF16" s="240">
        <f t="shared" si="7"/>
        <v>1333</v>
      </c>
      <c r="AG16" s="229"/>
      <c r="AH16" s="242"/>
      <c r="AI16" s="111"/>
      <c r="AJ16" s="243"/>
      <c r="AK16" s="244"/>
      <c r="AL16" s="111"/>
      <c r="AM16" s="243"/>
      <c r="AN16" s="244"/>
      <c r="AO16" s="111"/>
      <c r="AP16" s="111"/>
      <c r="AQ16" s="111"/>
      <c r="AR16" s="111"/>
      <c r="AS16" s="111"/>
      <c r="AT16" s="111"/>
      <c r="AU16" s="111"/>
      <c r="AV16" s="111"/>
      <c r="AW16" s="111"/>
    </row>
    <row r="17" spans="1:51" ht="13.5" customHeight="1">
      <c r="A17" s="133"/>
      <c r="M17" s="228"/>
      <c r="T17" s="194"/>
      <c r="U17" s="194"/>
      <c r="V17" s="194"/>
      <c r="W17" s="194"/>
      <c r="X17" s="173"/>
      <c r="Y17" s="240"/>
      <c r="Z17" s="173"/>
      <c r="AA17" s="194"/>
      <c r="AB17" s="173"/>
      <c r="AC17" s="173"/>
      <c r="AD17" s="173"/>
      <c r="AE17" s="240">
        <f t="shared" ref="AE17" si="8">SUM(Z17:AD17)</f>
        <v>0</v>
      </c>
      <c r="AF17" s="240">
        <f t="shared" ref="AF17" si="9">SUM(Y17+AE17)</f>
        <v>0</v>
      </c>
      <c r="AG17" s="229"/>
      <c r="AH17" s="242"/>
      <c r="AI17" s="111"/>
      <c r="AJ17" s="243"/>
      <c r="AK17" s="244"/>
      <c r="AL17" s="111"/>
      <c r="AM17" s="243"/>
      <c r="AN17" s="244"/>
      <c r="AO17" s="111"/>
      <c r="AP17" s="111"/>
      <c r="AQ17" s="111"/>
      <c r="AR17" s="111"/>
      <c r="AS17" s="111"/>
      <c r="AT17" s="111"/>
      <c r="AU17" s="111"/>
      <c r="AV17" s="111"/>
      <c r="AW17" s="111"/>
    </row>
    <row r="18" spans="1:51" ht="8.85" customHeight="1">
      <c r="A18" s="133"/>
      <c r="B18" s="137"/>
      <c r="C18" s="131"/>
      <c r="D18" s="133"/>
      <c r="E18" s="133"/>
      <c r="F18" s="133"/>
      <c r="G18" s="131"/>
      <c r="H18" s="133"/>
      <c r="I18" s="194"/>
      <c r="J18" s="194"/>
      <c r="K18" s="194"/>
      <c r="L18" s="237"/>
      <c r="M18" s="237"/>
      <c r="N18" s="237"/>
      <c r="O18" s="237"/>
      <c r="P18" s="237"/>
      <c r="Q18" s="237"/>
      <c r="R18" s="133"/>
      <c r="S18" s="146"/>
      <c r="T18" s="194"/>
      <c r="U18" s="194"/>
      <c r="V18" s="194"/>
      <c r="W18" s="194"/>
      <c r="X18" s="173"/>
      <c r="Y18" s="240"/>
      <c r="Z18" s="173"/>
      <c r="AA18" s="194"/>
      <c r="AB18" s="173"/>
      <c r="AC18" s="173"/>
      <c r="AD18" s="173"/>
      <c r="AE18" s="240"/>
      <c r="AF18" s="240"/>
      <c r="AG18" s="240"/>
      <c r="AH18" s="146"/>
      <c r="AI18" s="111"/>
      <c r="AJ18" s="247"/>
      <c r="AK18" s="111"/>
      <c r="AL18" s="111"/>
      <c r="AM18" s="234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</row>
    <row r="19" spans="1:51" ht="11.45" customHeight="1">
      <c r="A19" s="133"/>
      <c r="B19" s="280" t="s">
        <v>198</v>
      </c>
      <c r="C19" s="190" t="s">
        <v>7</v>
      </c>
      <c r="D19" s="191" t="s">
        <v>8</v>
      </c>
      <c r="E19" s="191" t="s">
        <v>0</v>
      </c>
      <c r="F19" s="191" t="s">
        <v>8</v>
      </c>
      <c r="G19" s="191" t="s">
        <v>0</v>
      </c>
      <c r="H19" s="191" t="s">
        <v>7</v>
      </c>
      <c r="I19" s="225"/>
      <c r="J19" s="226" t="s">
        <v>25</v>
      </c>
      <c r="K19" s="227" t="s">
        <v>211</v>
      </c>
      <c r="L19" s="228" t="s">
        <v>5</v>
      </c>
      <c r="M19" s="228" t="s">
        <v>212</v>
      </c>
      <c r="N19" s="228" t="s">
        <v>1</v>
      </c>
      <c r="O19" s="228" t="s">
        <v>1</v>
      </c>
      <c r="P19" s="228" t="s">
        <v>213</v>
      </c>
      <c r="Q19" s="232"/>
      <c r="R19" s="133"/>
      <c r="S19" s="280" t="s">
        <v>198</v>
      </c>
      <c r="T19" s="173"/>
      <c r="U19" s="173"/>
      <c r="V19" s="173"/>
      <c r="W19" s="173"/>
      <c r="X19" s="173"/>
      <c r="Y19" s="240" t="s">
        <v>24</v>
      </c>
      <c r="Z19" s="173"/>
      <c r="AA19" s="194"/>
      <c r="AB19" s="173"/>
      <c r="AC19" s="173"/>
      <c r="AD19" s="173"/>
      <c r="AE19" s="240" t="s">
        <v>24</v>
      </c>
      <c r="AF19" s="240" t="s">
        <v>7</v>
      </c>
      <c r="AG19" s="240"/>
      <c r="AH19" s="280"/>
      <c r="AI19" s="111"/>
      <c r="AJ19" s="278"/>
      <c r="AK19" s="231"/>
      <c r="AL19" s="111"/>
      <c r="AM19" s="278"/>
      <c r="AN19" s="231"/>
      <c r="AO19" s="111"/>
      <c r="AP19" s="111"/>
      <c r="AQ19" s="111"/>
      <c r="AR19" s="111"/>
      <c r="AS19" s="111"/>
      <c r="AT19" s="111"/>
      <c r="AU19" s="111"/>
      <c r="AV19" s="111"/>
      <c r="AW19" s="111"/>
    </row>
    <row r="20" spans="1:51" ht="12" customHeight="1">
      <c r="A20" s="133"/>
      <c r="B20" s="280"/>
      <c r="C20" s="190" t="s">
        <v>142</v>
      </c>
      <c r="D20" s="191" t="s">
        <v>9</v>
      </c>
      <c r="E20" s="191" t="s">
        <v>214</v>
      </c>
      <c r="F20" s="191" t="s">
        <v>10</v>
      </c>
      <c r="G20" s="191" t="s">
        <v>215</v>
      </c>
      <c r="H20" s="191" t="s">
        <v>6</v>
      </c>
      <c r="I20" s="225"/>
      <c r="J20" s="226" t="s">
        <v>27</v>
      </c>
      <c r="K20" s="227" t="s">
        <v>31</v>
      </c>
      <c r="L20" s="232"/>
      <c r="M20" s="228" t="s">
        <v>216</v>
      </c>
      <c r="N20" s="232" t="s">
        <v>51</v>
      </c>
      <c r="O20" s="232" t="s">
        <v>2</v>
      </c>
      <c r="P20" s="228" t="s">
        <v>3</v>
      </c>
      <c r="Q20" s="232"/>
      <c r="R20" s="133"/>
      <c r="S20" s="280"/>
      <c r="T20" s="194" t="s">
        <v>217</v>
      </c>
      <c r="U20" s="194" t="s">
        <v>218</v>
      </c>
      <c r="V20" s="194" t="s">
        <v>219</v>
      </c>
      <c r="W20" s="194" t="s">
        <v>220</v>
      </c>
      <c r="X20" s="173" t="s">
        <v>221</v>
      </c>
      <c r="Y20" s="240" t="s">
        <v>11</v>
      </c>
      <c r="Z20" s="173" t="s">
        <v>222</v>
      </c>
      <c r="AA20" s="194" t="s">
        <v>223</v>
      </c>
      <c r="AB20" s="173" t="s">
        <v>224</v>
      </c>
      <c r="AC20" s="173" t="s">
        <v>46</v>
      </c>
      <c r="AD20" s="173" t="s">
        <v>225</v>
      </c>
      <c r="AE20" s="240" t="s">
        <v>26</v>
      </c>
      <c r="AF20" s="240" t="s">
        <v>6</v>
      </c>
      <c r="AG20" s="240"/>
      <c r="AH20" s="280"/>
      <c r="AI20" s="111"/>
      <c r="AJ20" s="278"/>
      <c r="AK20" s="233"/>
      <c r="AL20" s="111"/>
      <c r="AM20" s="278"/>
      <c r="AN20" s="233"/>
      <c r="AO20" s="111"/>
      <c r="AP20" s="111"/>
      <c r="AQ20" s="111"/>
      <c r="AR20" s="111"/>
      <c r="AS20" s="111"/>
      <c r="AT20" s="111"/>
      <c r="AU20" s="111"/>
      <c r="AV20" s="111"/>
      <c r="AW20" s="111"/>
      <c r="AY20" s="119"/>
    </row>
    <row r="21" spans="1:51" ht="8.85" customHeight="1">
      <c r="A21" s="133"/>
      <c r="B21" s="157"/>
      <c r="C21" s="131"/>
      <c r="D21" s="133"/>
      <c r="E21" s="133"/>
      <c r="F21" s="133"/>
      <c r="G21" s="133"/>
      <c r="H21" s="133"/>
      <c r="I21" s="194"/>
      <c r="J21" s="194"/>
      <c r="K21" s="194"/>
      <c r="L21" s="237"/>
      <c r="M21" s="237"/>
      <c r="N21" s="237"/>
      <c r="O21" s="237"/>
      <c r="P21" s="237"/>
      <c r="Q21" s="237"/>
      <c r="R21" s="133"/>
      <c r="S21" s="248"/>
      <c r="T21" s="194"/>
      <c r="U21" s="194"/>
      <c r="V21" s="194"/>
      <c r="W21" s="194"/>
      <c r="X21" s="173"/>
      <c r="Y21" s="240"/>
      <c r="Z21" s="173"/>
      <c r="AA21" s="194"/>
      <c r="AB21" s="173"/>
      <c r="AC21" s="173"/>
      <c r="AD21" s="173"/>
      <c r="AE21" s="240"/>
      <c r="AF21" s="240"/>
      <c r="AG21" s="240"/>
      <c r="AH21" s="248"/>
      <c r="AI21" s="111"/>
      <c r="AJ21" s="234"/>
      <c r="AK21" s="111"/>
      <c r="AL21" s="111"/>
      <c r="AM21" s="234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</row>
    <row r="22" spans="1:51" ht="13.5" customHeight="1">
      <c r="A22" s="133">
        <v>1</v>
      </c>
      <c r="B22" s="155" t="s">
        <v>161</v>
      </c>
      <c r="C22" s="131">
        <f t="shared" ref="C22:C29" si="10">SUM(E22+G22)</f>
        <v>19</v>
      </c>
      <c r="D22" s="133">
        <f t="shared" ref="D22:D29" si="11">SUM(T22:X22)</f>
        <v>698</v>
      </c>
      <c r="E22" s="133">
        <v>9</v>
      </c>
      <c r="F22" s="133">
        <f t="shared" ref="F22:F29" si="12">SUM(Z22:AD22)</f>
        <v>720</v>
      </c>
      <c r="G22" s="133">
        <v>10</v>
      </c>
      <c r="H22" s="133">
        <f t="shared" ref="H22" si="13">SUM(D22+F22)</f>
        <v>1418</v>
      </c>
      <c r="I22" s="245"/>
      <c r="J22" s="190">
        <v>1419</v>
      </c>
      <c r="K22" s="133" t="s">
        <v>229</v>
      </c>
      <c r="L22" s="237">
        <f t="shared" ref="L22:L29" si="14">IF(H22&gt;J22,1,0)</f>
        <v>0</v>
      </c>
      <c r="M22" s="237"/>
      <c r="N22" s="228"/>
      <c r="O22" s="228"/>
      <c r="P22" s="194"/>
      <c r="Q22" s="228"/>
      <c r="R22" s="230"/>
      <c r="S22" s="155" t="s">
        <v>161</v>
      </c>
      <c r="T22" s="194">
        <v>126</v>
      </c>
      <c r="U22" s="194">
        <v>142</v>
      </c>
      <c r="V22" s="194">
        <v>146</v>
      </c>
      <c r="W22" s="238">
        <v>142</v>
      </c>
      <c r="X22" s="173">
        <v>142</v>
      </c>
      <c r="Y22" s="240">
        <f t="shared" ref="Y22:Y29" si="15">SUM(T22:X22)</f>
        <v>698</v>
      </c>
      <c r="Z22" s="173">
        <v>148</v>
      </c>
      <c r="AA22" s="194">
        <v>148</v>
      </c>
      <c r="AB22" s="241">
        <v>144</v>
      </c>
      <c r="AC22" s="173">
        <v>148</v>
      </c>
      <c r="AD22" s="173">
        <v>132</v>
      </c>
      <c r="AE22" s="240">
        <f t="shared" ref="AE22:AE29" si="16">SUM(Z22:AD22)</f>
        <v>720</v>
      </c>
      <c r="AF22" s="240">
        <f t="shared" ref="AF22:AF29" si="17">SUM(Y22+AE22)</f>
        <v>1418</v>
      </c>
      <c r="AG22" s="240"/>
      <c r="AH22" s="242"/>
      <c r="AI22" s="111"/>
      <c r="AJ22" s="243"/>
      <c r="AK22" s="244"/>
      <c r="AL22" s="111"/>
      <c r="AM22" s="243"/>
      <c r="AN22" s="244"/>
      <c r="AO22" s="111"/>
      <c r="AP22" s="111"/>
      <c r="AQ22" s="111"/>
      <c r="AR22" s="111"/>
      <c r="AS22" s="111"/>
      <c r="AT22" s="111"/>
      <c r="AU22" s="111"/>
      <c r="AV22" s="111"/>
      <c r="AW22" s="111"/>
    </row>
    <row r="23" spans="1:51" ht="13.5" customHeight="1">
      <c r="A23" s="133">
        <v>2</v>
      </c>
      <c r="B23" s="155" t="s">
        <v>167</v>
      </c>
      <c r="C23" s="131">
        <f t="shared" si="10"/>
        <v>16</v>
      </c>
      <c r="D23" s="133">
        <f t="shared" si="11"/>
        <v>698</v>
      </c>
      <c r="E23" s="133">
        <v>8</v>
      </c>
      <c r="F23" s="133">
        <f t="shared" si="12"/>
        <v>708</v>
      </c>
      <c r="G23" s="133">
        <v>8</v>
      </c>
      <c r="H23" s="133">
        <f t="shared" ref="H23:H29" si="18">SUM(D23+F23)</f>
        <v>1406</v>
      </c>
      <c r="I23" s="236"/>
      <c r="J23" s="131">
        <v>1429</v>
      </c>
      <c r="K23" s="133" t="s">
        <v>230</v>
      </c>
      <c r="L23" s="237">
        <f t="shared" si="14"/>
        <v>0</v>
      </c>
      <c r="M23" s="237"/>
      <c r="N23" s="237"/>
      <c r="O23" s="237"/>
      <c r="P23" s="194"/>
      <c r="Q23" s="237"/>
      <c r="R23" s="133"/>
      <c r="S23" s="155" t="s">
        <v>167</v>
      </c>
      <c r="T23" s="194">
        <v>144</v>
      </c>
      <c r="U23" s="194">
        <v>142</v>
      </c>
      <c r="V23" s="194">
        <v>140</v>
      </c>
      <c r="W23" s="194">
        <v>130</v>
      </c>
      <c r="X23" s="173">
        <v>142</v>
      </c>
      <c r="Y23" s="240">
        <f t="shared" si="15"/>
        <v>698</v>
      </c>
      <c r="Z23" s="173">
        <v>128</v>
      </c>
      <c r="AA23" s="194">
        <v>148</v>
      </c>
      <c r="AB23" s="241">
        <v>144</v>
      </c>
      <c r="AC23" s="173">
        <v>148</v>
      </c>
      <c r="AD23" s="173">
        <v>140</v>
      </c>
      <c r="AE23" s="240">
        <f t="shared" si="16"/>
        <v>708</v>
      </c>
      <c r="AF23" s="240">
        <f t="shared" si="17"/>
        <v>1406</v>
      </c>
      <c r="AG23" s="245"/>
      <c r="AH23" s="242"/>
      <c r="AI23" s="111"/>
      <c r="AJ23" s="243"/>
      <c r="AK23" s="244"/>
      <c r="AL23" s="111"/>
      <c r="AM23" s="243"/>
      <c r="AN23" s="244"/>
      <c r="AO23" s="111"/>
      <c r="AP23" s="111"/>
      <c r="AQ23" s="111"/>
      <c r="AR23" s="111"/>
      <c r="AS23" s="111"/>
      <c r="AT23" s="111"/>
      <c r="AU23" s="111"/>
      <c r="AV23" s="111"/>
      <c r="AW23" s="111"/>
    </row>
    <row r="24" spans="1:51" ht="13.5" customHeight="1">
      <c r="A24" s="133">
        <v>3</v>
      </c>
      <c r="B24" s="155" t="s">
        <v>90</v>
      </c>
      <c r="C24" s="131">
        <f t="shared" si="10"/>
        <v>15</v>
      </c>
      <c r="D24" s="191">
        <f t="shared" si="11"/>
        <v>698</v>
      </c>
      <c r="E24" s="133">
        <v>10</v>
      </c>
      <c r="F24" s="235">
        <f t="shared" si="12"/>
        <v>673</v>
      </c>
      <c r="G24" s="133">
        <v>5</v>
      </c>
      <c r="H24" s="235">
        <f t="shared" si="18"/>
        <v>1371</v>
      </c>
      <c r="I24" s="249" t="s">
        <v>243</v>
      </c>
      <c r="J24" s="190">
        <v>1371</v>
      </c>
      <c r="K24" s="133" t="s">
        <v>244</v>
      </c>
      <c r="L24" s="228">
        <f t="shared" si="14"/>
        <v>0</v>
      </c>
      <c r="M24" s="237"/>
      <c r="N24" s="194"/>
      <c r="O24" s="111"/>
      <c r="P24" s="111"/>
      <c r="R24" s="113"/>
      <c r="S24" s="207" t="s">
        <v>90</v>
      </c>
      <c r="T24" s="194">
        <v>148</v>
      </c>
      <c r="U24" s="194">
        <v>140</v>
      </c>
      <c r="V24" s="194">
        <v>144</v>
      </c>
      <c r="W24" s="238">
        <v>140</v>
      </c>
      <c r="X24" s="173">
        <v>126</v>
      </c>
      <c r="Y24" s="240">
        <f t="shared" si="15"/>
        <v>698</v>
      </c>
      <c r="Z24" s="173">
        <v>109</v>
      </c>
      <c r="AA24" s="111">
        <v>144</v>
      </c>
      <c r="AB24" s="173">
        <v>140</v>
      </c>
      <c r="AC24" s="173">
        <v>140</v>
      </c>
      <c r="AD24" s="241">
        <v>140</v>
      </c>
      <c r="AE24" s="240">
        <f t="shared" si="16"/>
        <v>673</v>
      </c>
      <c r="AF24" s="240">
        <f t="shared" si="17"/>
        <v>1371</v>
      </c>
      <c r="AG24" s="240"/>
      <c r="AH24" s="242"/>
      <c r="AI24" s="111"/>
      <c r="AJ24" s="243"/>
      <c r="AK24" s="244"/>
      <c r="AL24" s="111"/>
      <c r="AM24" s="243"/>
      <c r="AN24" s="244"/>
      <c r="AO24" s="111"/>
      <c r="AP24" s="111"/>
      <c r="AQ24" s="111"/>
      <c r="AR24" s="111"/>
      <c r="AS24" s="111"/>
      <c r="AT24" s="111"/>
      <c r="AU24" s="111"/>
      <c r="AV24" s="111"/>
      <c r="AW24" s="111"/>
    </row>
    <row r="25" spans="1:51" ht="13.5" customHeight="1">
      <c r="A25" s="133">
        <v>4</v>
      </c>
      <c r="B25" s="155" t="s">
        <v>168</v>
      </c>
      <c r="C25" s="131">
        <f t="shared" si="10"/>
        <v>15</v>
      </c>
      <c r="D25" s="133">
        <f t="shared" si="11"/>
        <v>686</v>
      </c>
      <c r="E25" s="133">
        <v>6</v>
      </c>
      <c r="F25" s="133">
        <f t="shared" si="12"/>
        <v>718</v>
      </c>
      <c r="G25" s="133">
        <v>9</v>
      </c>
      <c r="H25" s="133">
        <f t="shared" si="18"/>
        <v>1404</v>
      </c>
      <c r="I25" s="245"/>
      <c r="J25" s="131">
        <v>1416</v>
      </c>
      <c r="K25" s="133" t="s">
        <v>89</v>
      </c>
      <c r="L25" s="237">
        <f t="shared" si="14"/>
        <v>0</v>
      </c>
      <c r="M25" s="237"/>
      <c r="N25" s="237"/>
      <c r="O25" s="237"/>
      <c r="P25" s="194"/>
      <c r="Q25" s="237"/>
      <c r="R25" s="133"/>
      <c r="S25" s="155" t="s">
        <v>168</v>
      </c>
      <c r="T25" s="194">
        <v>131</v>
      </c>
      <c r="U25" s="194">
        <v>144</v>
      </c>
      <c r="V25" s="194">
        <v>140</v>
      </c>
      <c r="W25" s="238">
        <v>142</v>
      </c>
      <c r="X25" s="173">
        <v>129</v>
      </c>
      <c r="Y25" s="240">
        <f t="shared" si="15"/>
        <v>686</v>
      </c>
      <c r="Z25" s="173">
        <v>144</v>
      </c>
      <c r="AA25" s="111">
        <v>146</v>
      </c>
      <c r="AB25" s="173">
        <v>144</v>
      </c>
      <c r="AC25" s="173">
        <v>140</v>
      </c>
      <c r="AD25" s="241">
        <v>144</v>
      </c>
      <c r="AE25" s="240">
        <f t="shared" si="16"/>
        <v>718</v>
      </c>
      <c r="AF25" s="240">
        <f t="shared" si="17"/>
        <v>1404</v>
      </c>
      <c r="AG25" s="240"/>
      <c r="AH25" s="242"/>
      <c r="AI25" s="111"/>
      <c r="AJ25" s="243"/>
      <c r="AK25" s="244"/>
      <c r="AL25" s="111"/>
      <c r="AM25" s="243"/>
      <c r="AN25" s="244"/>
      <c r="AO25" s="111"/>
      <c r="AP25" s="111"/>
      <c r="AQ25" s="111"/>
      <c r="AR25" s="111"/>
      <c r="AS25" s="111"/>
      <c r="AT25" s="111"/>
      <c r="AU25" s="111"/>
      <c r="AV25" s="111"/>
      <c r="AW25" s="111"/>
    </row>
    <row r="26" spans="1:51" ht="13.5" customHeight="1">
      <c r="A26" s="133">
        <v>5</v>
      </c>
      <c r="B26" s="148" t="s">
        <v>172</v>
      </c>
      <c r="C26" s="131">
        <f t="shared" si="10"/>
        <v>11</v>
      </c>
      <c r="D26" s="133">
        <f t="shared" si="11"/>
        <v>687</v>
      </c>
      <c r="E26" s="133">
        <v>7</v>
      </c>
      <c r="F26" s="133">
        <f t="shared" si="12"/>
        <v>656</v>
      </c>
      <c r="G26" s="133">
        <v>4</v>
      </c>
      <c r="H26" s="133">
        <f t="shared" si="18"/>
        <v>1343</v>
      </c>
      <c r="I26" s="236"/>
      <c r="J26" s="131">
        <v>1415</v>
      </c>
      <c r="K26" s="133" t="s">
        <v>89</v>
      </c>
      <c r="L26" s="237">
        <f t="shared" si="14"/>
        <v>0</v>
      </c>
      <c r="M26" s="237"/>
      <c r="N26" s="237"/>
      <c r="O26" s="237"/>
      <c r="P26" s="194"/>
      <c r="Q26" s="237"/>
      <c r="R26" s="133"/>
      <c r="S26" s="148" t="s">
        <v>172</v>
      </c>
      <c r="T26" s="194">
        <v>140</v>
      </c>
      <c r="U26" s="194">
        <v>114</v>
      </c>
      <c r="V26" s="194">
        <v>144</v>
      </c>
      <c r="W26" s="194">
        <v>148</v>
      </c>
      <c r="X26" s="173">
        <v>141</v>
      </c>
      <c r="Y26" s="240">
        <f t="shared" si="15"/>
        <v>687</v>
      </c>
      <c r="Z26" s="173">
        <v>122</v>
      </c>
      <c r="AA26" s="194">
        <v>144</v>
      </c>
      <c r="AB26" s="173">
        <v>120</v>
      </c>
      <c r="AC26" s="173">
        <v>144</v>
      </c>
      <c r="AD26" s="173">
        <v>126</v>
      </c>
      <c r="AE26" s="240">
        <f t="shared" si="16"/>
        <v>656</v>
      </c>
      <c r="AF26" s="240">
        <f t="shared" si="17"/>
        <v>1343</v>
      </c>
      <c r="AG26" s="240"/>
      <c r="AH26" s="242"/>
      <c r="AI26" s="111"/>
      <c r="AJ26" s="243"/>
      <c r="AK26" s="244"/>
      <c r="AL26" s="111"/>
      <c r="AM26" s="243"/>
      <c r="AN26" s="244"/>
      <c r="AO26" s="111"/>
      <c r="AP26" s="111"/>
      <c r="AQ26" s="111"/>
      <c r="AR26" s="111"/>
      <c r="AS26" s="111"/>
      <c r="AT26" s="111"/>
      <c r="AU26" s="111"/>
      <c r="AV26" s="111"/>
      <c r="AW26" s="111"/>
    </row>
    <row r="27" spans="1:51" ht="13.5" customHeight="1">
      <c r="A27" s="133">
        <v>6</v>
      </c>
      <c r="B27" s="155" t="s">
        <v>175</v>
      </c>
      <c r="C27" s="131">
        <f t="shared" si="10"/>
        <v>11</v>
      </c>
      <c r="D27" s="133">
        <f t="shared" si="11"/>
        <v>649</v>
      </c>
      <c r="E27" s="111">
        <v>5</v>
      </c>
      <c r="F27" s="133">
        <f t="shared" si="12"/>
        <v>696</v>
      </c>
      <c r="G27" s="111">
        <v>6</v>
      </c>
      <c r="H27" s="133">
        <f t="shared" si="18"/>
        <v>1345</v>
      </c>
      <c r="J27" s="115">
        <v>1450</v>
      </c>
      <c r="K27" s="191" t="s">
        <v>231</v>
      </c>
      <c r="L27" s="237">
        <f t="shared" si="14"/>
        <v>0</v>
      </c>
      <c r="M27" s="237"/>
      <c r="N27" s="237"/>
      <c r="O27" s="237"/>
      <c r="P27" s="194"/>
      <c r="Q27" s="237"/>
      <c r="R27" s="133"/>
      <c r="S27" s="155" t="s">
        <v>175</v>
      </c>
      <c r="T27" s="194">
        <v>123</v>
      </c>
      <c r="U27" s="194">
        <v>126</v>
      </c>
      <c r="V27" s="194">
        <v>129</v>
      </c>
      <c r="W27" s="194">
        <v>144</v>
      </c>
      <c r="X27" s="173">
        <v>127</v>
      </c>
      <c r="Y27" s="240">
        <f t="shared" si="15"/>
        <v>649</v>
      </c>
      <c r="Z27" s="173">
        <v>135</v>
      </c>
      <c r="AA27" s="194">
        <v>129</v>
      </c>
      <c r="AB27" s="173">
        <v>148</v>
      </c>
      <c r="AC27" s="173">
        <v>144</v>
      </c>
      <c r="AD27" s="173">
        <v>140</v>
      </c>
      <c r="AE27" s="240">
        <f t="shared" si="16"/>
        <v>696</v>
      </c>
      <c r="AF27" s="240">
        <f t="shared" si="17"/>
        <v>1345</v>
      </c>
      <c r="AG27" s="245"/>
      <c r="AH27" s="242"/>
      <c r="AI27" s="111"/>
      <c r="AJ27" s="243"/>
      <c r="AK27" s="244"/>
      <c r="AL27" s="111"/>
      <c r="AM27" s="243"/>
      <c r="AN27" s="244"/>
      <c r="AO27" s="111"/>
      <c r="AP27" s="111"/>
      <c r="AQ27" s="111"/>
      <c r="AR27" s="111"/>
      <c r="AS27" s="111"/>
      <c r="AT27" s="111"/>
      <c r="AU27" s="111"/>
      <c r="AV27" s="111"/>
      <c r="AW27" s="111"/>
    </row>
    <row r="28" spans="1:51" ht="13.5" customHeight="1">
      <c r="A28" s="133">
        <v>7</v>
      </c>
      <c r="B28" s="155" t="s">
        <v>170</v>
      </c>
      <c r="C28" s="131">
        <f t="shared" si="10"/>
        <v>11</v>
      </c>
      <c r="D28" s="133">
        <f t="shared" si="11"/>
        <v>623</v>
      </c>
      <c r="E28" s="133">
        <v>4</v>
      </c>
      <c r="F28" s="133">
        <f t="shared" si="12"/>
        <v>702</v>
      </c>
      <c r="G28" s="133">
        <v>7</v>
      </c>
      <c r="H28" s="133">
        <f t="shared" si="18"/>
        <v>1325</v>
      </c>
      <c r="I28" s="250"/>
      <c r="J28" s="131">
        <v>1362</v>
      </c>
      <c r="K28" s="133" t="s">
        <v>229</v>
      </c>
      <c r="L28" s="228">
        <f t="shared" si="14"/>
        <v>0</v>
      </c>
      <c r="M28" s="237"/>
      <c r="N28" s="237"/>
      <c r="O28" s="237"/>
      <c r="P28" s="194"/>
      <c r="Q28" s="237"/>
      <c r="R28" s="133"/>
      <c r="S28" s="155" t="s">
        <v>170</v>
      </c>
      <c r="T28" s="194">
        <v>118</v>
      </c>
      <c r="U28" s="194">
        <v>130</v>
      </c>
      <c r="V28" s="194">
        <v>117</v>
      </c>
      <c r="W28" s="194">
        <v>127</v>
      </c>
      <c r="X28" s="173">
        <v>131</v>
      </c>
      <c r="Y28" s="240">
        <f t="shared" si="15"/>
        <v>623</v>
      </c>
      <c r="Z28" s="173">
        <v>144</v>
      </c>
      <c r="AA28" s="194">
        <v>144</v>
      </c>
      <c r="AB28" s="173">
        <v>144</v>
      </c>
      <c r="AC28" s="173">
        <v>140</v>
      </c>
      <c r="AD28" s="173">
        <v>130</v>
      </c>
      <c r="AE28" s="240">
        <f t="shared" si="16"/>
        <v>702</v>
      </c>
      <c r="AF28" s="240">
        <f t="shared" si="17"/>
        <v>1325</v>
      </c>
      <c r="AG28" s="240"/>
      <c r="AH28" s="242"/>
      <c r="AI28" s="111"/>
      <c r="AJ28" s="243"/>
      <c r="AK28" s="244"/>
      <c r="AL28" s="111"/>
      <c r="AM28" s="243"/>
      <c r="AN28" s="244"/>
      <c r="AO28" s="111"/>
      <c r="AP28" s="111"/>
      <c r="AQ28" s="111"/>
      <c r="AR28" s="111"/>
      <c r="AS28" s="111"/>
      <c r="AT28" s="111"/>
      <c r="AU28" s="111"/>
      <c r="AV28" s="111"/>
      <c r="AW28" s="111"/>
    </row>
    <row r="29" spans="1:51" ht="13.5" customHeight="1">
      <c r="A29" s="133">
        <v>8</v>
      </c>
      <c r="B29" s="155" t="s">
        <v>179</v>
      </c>
      <c r="C29" s="131">
        <f t="shared" si="10"/>
        <v>6</v>
      </c>
      <c r="D29" s="133">
        <f t="shared" si="11"/>
        <v>606</v>
      </c>
      <c r="E29" s="191">
        <v>3</v>
      </c>
      <c r="F29" s="133">
        <f t="shared" si="12"/>
        <v>626</v>
      </c>
      <c r="G29" s="191">
        <v>3</v>
      </c>
      <c r="H29" s="133">
        <f t="shared" si="18"/>
        <v>1232</v>
      </c>
      <c r="I29" s="229"/>
      <c r="J29" s="131">
        <v>1427</v>
      </c>
      <c r="K29" s="133" t="s">
        <v>232</v>
      </c>
      <c r="L29" s="237">
        <f t="shared" si="14"/>
        <v>0</v>
      </c>
      <c r="M29" s="237"/>
      <c r="N29" s="228"/>
      <c r="O29" s="228"/>
      <c r="P29" s="194"/>
      <c r="Q29" s="228"/>
      <c r="R29" s="230"/>
      <c r="S29" s="155" t="s">
        <v>179</v>
      </c>
      <c r="T29" s="194">
        <v>127</v>
      </c>
      <c r="U29" s="194">
        <v>126</v>
      </c>
      <c r="V29" s="194">
        <v>109</v>
      </c>
      <c r="W29" s="194">
        <v>122</v>
      </c>
      <c r="X29" s="173">
        <v>122</v>
      </c>
      <c r="Y29" s="240">
        <f t="shared" si="15"/>
        <v>606</v>
      </c>
      <c r="Z29" s="173">
        <v>123</v>
      </c>
      <c r="AA29" s="194">
        <v>122</v>
      </c>
      <c r="AB29" s="173">
        <v>132</v>
      </c>
      <c r="AC29" s="173">
        <v>126</v>
      </c>
      <c r="AD29" s="173">
        <v>123</v>
      </c>
      <c r="AE29" s="240">
        <f t="shared" si="16"/>
        <v>626</v>
      </c>
      <c r="AF29" s="240">
        <f t="shared" si="17"/>
        <v>1232</v>
      </c>
      <c r="AG29" s="240"/>
      <c r="AH29" s="242"/>
      <c r="AI29" s="111"/>
      <c r="AJ29" s="243"/>
      <c r="AK29" s="244"/>
      <c r="AL29" s="111"/>
      <c r="AM29" s="243"/>
      <c r="AN29" s="244"/>
      <c r="AO29" s="111"/>
      <c r="AP29" s="111"/>
      <c r="AQ29" s="111"/>
      <c r="AR29" s="111"/>
      <c r="AS29" s="111"/>
      <c r="AT29" s="111"/>
      <c r="AU29" s="111"/>
      <c r="AV29" s="111"/>
      <c r="AW29" s="111"/>
    </row>
    <row r="30" spans="1:51" ht="8.85" customHeight="1">
      <c r="A30" s="133"/>
      <c r="B30" s="157"/>
      <c r="C30" s="131"/>
      <c r="D30" s="133"/>
      <c r="E30" s="133"/>
      <c r="F30" s="133"/>
      <c r="G30" s="133"/>
      <c r="H30" s="133"/>
      <c r="I30" s="194"/>
      <c r="J30" s="194"/>
      <c r="K30" s="194"/>
      <c r="L30" s="237"/>
      <c r="M30" s="237"/>
      <c r="N30" s="237"/>
      <c r="O30" s="237" t="s">
        <v>0</v>
      </c>
      <c r="P30" s="237"/>
      <c r="Q30" s="237"/>
      <c r="R30" s="133"/>
      <c r="S30" s="248"/>
      <c r="T30" s="194"/>
      <c r="U30" s="194"/>
      <c r="V30" s="194"/>
      <c r="W30" s="194"/>
      <c r="X30" s="173"/>
      <c r="Y30" s="240"/>
      <c r="Z30" s="173"/>
      <c r="AA30" s="194"/>
      <c r="AB30" s="173"/>
      <c r="AC30" s="173"/>
      <c r="AD30" s="173"/>
      <c r="AE30" s="240"/>
      <c r="AF30" s="240"/>
      <c r="AG30" s="240"/>
      <c r="AH30" s="248"/>
      <c r="AI30" s="111"/>
      <c r="AJ30" s="234"/>
      <c r="AK30" s="111"/>
      <c r="AL30" s="111"/>
      <c r="AM30" s="243"/>
      <c r="AN30" s="244"/>
      <c r="AO30" s="111"/>
      <c r="AP30" s="111"/>
      <c r="AQ30" s="111"/>
      <c r="AR30" s="111"/>
      <c r="AS30" s="111"/>
      <c r="AT30" s="111"/>
      <c r="AU30" s="111"/>
      <c r="AV30" s="111"/>
      <c r="AW30" s="111"/>
    </row>
    <row r="31" spans="1:51" ht="11.45" customHeight="1">
      <c r="A31" s="133"/>
      <c r="B31" s="280" t="s">
        <v>201</v>
      </c>
      <c r="C31" s="190" t="s">
        <v>7</v>
      </c>
      <c r="D31" s="191" t="s">
        <v>8</v>
      </c>
      <c r="E31" s="191" t="s">
        <v>0</v>
      </c>
      <c r="F31" s="191" t="s">
        <v>8</v>
      </c>
      <c r="G31" s="191" t="s">
        <v>0</v>
      </c>
      <c r="H31" s="191" t="s">
        <v>7</v>
      </c>
      <c r="I31" s="225"/>
      <c r="J31" s="226" t="s">
        <v>25</v>
      </c>
      <c r="K31" s="227" t="s">
        <v>211</v>
      </c>
      <c r="L31" s="228" t="s">
        <v>5</v>
      </c>
      <c r="M31" s="228" t="s">
        <v>212</v>
      </c>
      <c r="N31" s="228" t="s">
        <v>1</v>
      </c>
      <c r="O31" s="228" t="s">
        <v>1</v>
      </c>
      <c r="P31" s="228" t="s">
        <v>213</v>
      </c>
      <c r="Q31" s="232"/>
      <c r="R31" s="133"/>
      <c r="S31" s="280" t="s">
        <v>201</v>
      </c>
      <c r="T31" s="173"/>
      <c r="U31" s="173"/>
      <c r="V31" s="173"/>
      <c r="W31" s="173"/>
      <c r="X31" s="173"/>
      <c r="Y31" s="240" t="s">
        <v>24</v>
      </c>
      <c r="Z31" s="173"/>
      <c r="AA31" s="194"/>
      <c r="AB31" s="173"/>
      <c r="AC31" s="173"/>
      <c r="AD31" s="173"/>
      <c r="AE31" s="240" t="s">
        <v>24</v>
      </c>
      <c r="AF31" s="240" t="s">
        <v>7</v>
      </c>
      <c r="AG31" s="240"/>
      <c r="AH31" s="280"/>
      <c r="AI31" s="111"/>
      <c r="AJ31" s="278"/>
      <c r="AK31" s="231"/>
      <c r="AL31" s="111"/>
      <c r="AM31" s="243"/>
      <c r="AN31" s="244"/>
      <c r="AO31" s="111"/>
      <c r="AP31" s="111"/>
      <c r="AQ31" s="111"/>
      <c r="AR31" s="111"/>
      <c r="AS31" s="111"/>
      <c r="AT31" s="111"/>
      <c r="AU31" s="111"/>
      <c r="AV31" s="111"/>
      <c r="AW31" s="111"/>
    </row>
    <row r="32" spans="1:51" ht="12" customHeight="1">
      <c r="A32" s="133"/>
      <c r="B32" s="280"/>
      <c r="C32" s="190" t="s">
        <v>142</v>
      </c>
      <c r="D32" s="191" t="s">
        <v>9</v>
      </c>
      <c r="E32" s="191" t="s">
        <v>214</v>
      </c>
      <c r="F32" s="191" t="s">
        <v>10</v>
      </c>
      <c r="G32" s="191" t="s">
        <v>215</v>
      </c>
      <c r="H32" s="191" t="s">
        <v>6</v>
      </c>
      <c r="I32" s="225"/>
      <c r="J32" s="226" t="s">
        <v>27</v>
      </c>
      <c r="K32" s="227" t="s">
        <v>31</v>
      </c>
      <c r="L32" s="232"/>
      <c r="M32" s="228" t="s">
        <v>216</v>
      </c>
      <c r="N32" s="232" t="s">
        <v>51</v>
      </c>
      <c r="O32" s="232" t="s">
        <v>2</v>
      </c>
      <c r="P32" s="228" t="s">
        <v>3</v>
      </c>
      <c r="Q32" s="232"/>
      <c r="R32" s="133"/>
      <c r="S32" s="280"/>
      <c r="T32" s="194" t="s">
        <v>217</v>
      </c>
      <c r="U32" s="194" t="s">
        <v>218</v>
      </c>
      <c r="V32" s="194" t="s">
        <v>219</v>
      </c>
      <c r="W32" s="194" t="s">
        <v>220</v>
      </c>
      <c r="X32" s="173" t="s">
        <v>221</v>
      </c>
      <c r="Y32" s="240" t="s">
        <v>11</v>
      </c>
      <c r="Z32" s="173" t="s">
        <v>222</v>
      </c>
      <c r="AA32" s="194" t="s">
        <v>223</v>
      </c>
      <c r="AB32" s="173" t="s">
        <v>224</v>
      </c>
      <c r="AC32" s="173" t="s">
        <v>46</v>
      </c>
      <c r="AD32" s="173" t="s">
        <v>225</v>
      </c>
      <c r="AE32" s="240" t="s">
        <v>26</v>
      </c>
      <c r="AF32" s="240" t="s">
        <v>6</v>
      </c>
      <c r="AG32" s="240"/>
      <c r="AH32" s="280"/>
      <c r="AI32" s="111"/>
      <c r="AJ32" s="278"/>
      <c r="AK32" s="233"/>
      <c r="AL32" s="111"/>
      <c r="AM32" s="243"/>
      <c r="AN32" s="244"/>
      <c r="AO32" s="111"/>
      <c r="AP32" s="111"/>
      <c r="AQ32" s="111"/>
      <c r="AR32" s="111"/>
      <c r="AS32" s="111"/>
      <c r="AT32" s="111"/>
      <c r="AU32" s="111"/>
      <c r="AV32" s="111"/>
      <c r="AW32" s="111"/>
      <c r="AY32" s="119"/>
    </row>
    <row r="33" spans="1:51" ht="12.75" customHeight="1">
      <c r="A33" s="133"/>
      <c r="AG33" s="240"/>
      <c r="AH33" s="242"/>
      <c r="AI33" s="111"/>
      <c r="AJ33" s="243"/>
      <c r="AK33" s="111"/>
      <c r="AL33" s="111"/>
      <c r="AM33" s="234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</row>
    <row r="34" spans="1:51" ht="13.5" customHeight="1">
      <c r="A34" s="133">
        <v>1</v>
      </c>
      <c r="B34" s="155" t="s">
        <v>163</v>
      </c>
      <c r="C34" s="131">
        <f t="shared" ref="C34:C40" si="19">SUM(E34+G34)</f>
        <v>19</v>
      </c>
      <c r="D34" s="133">
        <f t="shared" ref="D34:D40" si="20">SUM(T34:X34)</f>
        <v>646</v>
      </c>
      <c r="E34" s="191">
        <v>9</v>
      </c>
      <c r="F34" s="133">
        <f t="shared" ref="F34:F40" si="21">SUM(Z34:AD34)</f>
        <v>648</v>
      </c>
      <c r="G34" s="191">
        <v>10</v>
      </c>
      <c r="H34" s="133">
        <f t="shared" ref="H34:H40" si="22">SUM(D34+F34)</f>
        <v>1294</v>
      </c>
      <c r="I34" s="251"/>
      <c r="J34" s="131">
        <v>1427</v>
      </c>
      <c r="K34" s="133" t="s">
        <v>233</v>
      </c>
      <c r="L34" s="228">
        <f t="shared" ref="L34:L40" si="23">IF(H34&gt;J34,1,0)</f>
        <v>0</v>
      </c>
      <c r="M34" s="237"/>
      <c r="N34" s="237"/>
      <c r="O34" s="237"/>
      <c r="P34" s="194"/>
      <c r="Q34" s="237"/>
      <c r="R34" s="133"/>
      <c r="S34" s="155" t="s">
        <v>163</v>
      </c>
      <c r="T34" s="194">
        <v>144</v>
      </c>
      <c r="U34" s="194">
        <v>143</v>
      </c>
      <c r="V34" s="194">
        <v>128</v>
      </c>
      <c r="W34" s="194">
        <v>122</v>
      </c>
      <c r="X34" s="173">
        <v>109</v>
      </c>
      <c r="Y34" s="240">
        <f t="shared" ref="Y34:Y40" si="24">SUM(T34:X34)</f>
        <v>646</v>
      </c>
      <c r="Z34" s="241">
        <v>106</v>
      </c>
      <c r="AA34" s="194">
        <v>129</v>
      </c>
      <c r="AB34" s="173">
        <v>140</v>
      </c>
      <c r="AC34" s="173">
        <v>144</v>
      </c>
      <c r="AD34" s="173">
        <v>129</v>
      </c>
      <c r="AE34" s="229">
        <f t="shared" ref="AE34:AE40" si="25">SUM(Z34:AD34)</f>
        <v>648</v>
      </c>
      <c r="AF34" s="229">
        <f t="shared" ref="AF34:AF40" si="26">SUM(Y34+AE34)</f>
        <v>1294</v>
      </c>
      <c r="AG34" s="225"/>
      <c r="AH34" s="242"/>
      <c r="AI34" s="111"/>
      <c r="AJ34" s="243"/>
      <c r="AK34" s="244"/>
      <c r="AL34" s="111"/>
      <c r="AM34" s="278"/>
      <c r="AN34" s="231"/>
      <c r="AO34" s="111"/>
      <c r="AP34" s="111"/>
      <c r="AQ34" s="111"/>
      <c r="AR34" s="111"/>
      <c r="AS34" s="111"/>
      <c r="AT34" s="111"/>
      <c r="AU34" s="111"/>
      <c r="AV34" s="111"/>
      <c r="AW34" s="111"/>
    </row>
    <row r="35" spans="1:51" ht="13.5" customHeight="1">
      <c r="A35" s="133">
        <v>2</v>
      </c>
      <c r="B35" s="148" t="s">
        <v>176</v>
      </c>
      <c r="C35" s="190">
        <f t="shared" si="19"/>
        <v>16</v>
      </c>
      <c r="D35" s="133">
        <f t="shared" si="20"/>
        <v>650</v>
      </c>
      <c r="E35" s="133">
        <v>10</v>
      </c>
      <c r="F35" s="235">
        <f t="shared" si="21"/>
        <v>604</v>
      </c>
      <c r="G35" s="133">
        <v>6</v>
      </c>
      <c r="H35" s="235">
        <f t="shared" si="22"/>
        <v>1254</v>
      </c>
      <c r="I35" s="245"/>
      <c r="J35" s="131">
        <v>1273</v>
      </c>
      <c r="K35" s="133" t="s">
        <v>234</v>
      </c>
      <c r="L35" s="237">
        <f t="shared" si="23"/>
        <v>0</v>
      </c>
      <c r="M35" s="237"/>
      <c r="N35" s="237"/>
      <c r="O35" s="237"/>
      <c r="P35" s="194"/>
      <c r="Q35" s="237"/>
      <c r="R35" s="133"/>
      <c r="S35" s="148" t="s">
        <v>176</v>
      </c>
      <c r="T35" s="194">
        <v>123</v>
      </c>
      <c r="U35" s="194">
        <v>140</v>
      </c>
      <c r="V35" s="194">
        <v>127</v>
      </c>
      <c r="W35" s="238">
        <v>120</v>
      </c>
      <c r="X35" s="173">
        <v>140</v>
      </c>
      <c r="Y35" s="240">
        <f t="shared" si="24"/>
        <v>650</v>
      </c>
      <c r="Z35" s="173">
        <v>117</v>
      </c>
      <c r="AA35" s="194">
        <v>125</v>
      </c>
      <c r="AB35" s="173">
        <v>124</v>
      </c>
      <c r="AC35" s="173">
        <v>111</v>
      </c>
      <c r="AD35" s="173">
        <v>127</v>
      </c>
      <c r="AE35" s="229">
        <f t="shared" si="25"/>
        <v>604</v>
      </c>
      <c r="AF35" s="229">
        <f t="shared" si="26"/>
        <v>1254</v>
      </c>
      <c r="AG35" s="225"/>
      <c r="AH35" s="242"/>
      <c r="AI35" s="111"/>
      <c r="AJ35" s="243"/>
      <c r="AK35" s="244"/>
      <c r="AL35" s="111"/>
      <c r="AM35" s="278"/>
      <c r="AN35" s="233"/>
      <c r="AO35" s="111"/>
      <c r="AP35" s="111"/>
      <c r="AQ35" s="111"/>
      <c r="AR35" s="111"/>
      <c r="AS35" s="111"/>
      <c r="AT35" s="111"/>
      <c r="AU35" s="111"/>
      <c r="AV35" s="111"/>
      <c r="AW35" s="111"/>
    </row>
    <row r="36" spans="1:51" ht="13.5" customHeight="1">
      <c r="A36" s="133">
        <v>3</v>
      </c>
      <c r="B36" s="155" t="s">
        <v>165</v>
      </c>
      <c r="C36" s="131">
        <f t="shared" si="19"/>
        <v>16</v>
      </c>
      <c r="D36" s="133">
        <f t="shared" si="20"/>
        <v>623</v>
      </c>
      <c r="E36" s="191">
        <v>8</v>
      </c>
      <c r="F36" s="133">
        <f t="shared" si="21"/>
        <v>635</v>
      </c>
      <c r="G36" s="191">
        <v>8</v>
      </c>
      <c r="H36" s="133">
        <f t="shared" si="22"/>
        <v>1258</v>
      </c>
      <c r="I36" s="236"/>
      <c r="J36" s="131">
        <v>1316</v>
      </c>
      <c r="K36" s="133" t="s">
        <v>89</v>
      </c>
      <c r="L36" s="228">
        <f t="shared" si="23"/>
        <v>0</v>
      </c>
      <c r="M36" s="237">
        <f>SUM(N36:P36)</f>
        <v>13</v>
      </c>
      <c r="N36" s="228">
        <v>12</v>
      </c>
      <c r="O36" s="228">
        <v>1</v>
      </c>
      <c r="P36" s="194"/>
      <c r="Q36" s="232"/>
      <c r="R36" s="225"/>
      <c r="S36" s="155" t="s">
        <v>165</v>
      </c>
      <c r="T36" s="194">
        <v>114</v>
      </c>
      <c r="U36" s="194">
        <v>118</v>
      </c>
      <c r="V36" s="194">
        <v>122</v>
      </c>
      <c r="W36" s="194">
        <v>144</v>
      </c>
      <c r="X36" s="173">
        <v>125</v>
      </c>
      <c r="Y36" s="240">
        <f t="shared" si="24"/>
        <v>623</v>
      </c>
      <c r="Z36" s="173">
        <v>126</v>
      </c>
      <c r="AA36" s="194">
        <v>129</v>
      </c>
      <c r="AB36" s="173">
        <v>140</v>
      </c>
      <c r="AC36" s="241">
        <v>114</v>
      </c>
      <c r="AD36" s="173">
        <v>126</v>
      </c>
      <c r="AE36" s="229">
        <f t="shared" si="25"/>
        <v>635</v>
      </c>
      <c r="AF36" s="229">
        <f t="shared" si="26"/>
        <v>1258</v>
      </c>
      <c r="AG36" s="225"/>
      <c r="AH36" s="242"/>
      <c r="AI36" s="111"/>
      <c r="AJ36" s="243"/>
      <c r="AK36" s="244"/>
      <c r="AL36" s="111"/>
      <c r="AM36" s="252"/>
      <c r="AN36" s="233"/>
      <c r="AO36" s="111"/>
      <c r="AP36" s="111"/>
      <c r="AQ36" s="111"/>
      <c r="AR36" s="111"/>
      <c r="AS36" s="111"/>
      <c r="AT36" s="111"/>
      <c r="AU36" s="111"/>
      <c r="AV36" s="111"/>
      <c r="AW36" s="111"/>
    </row>
    <row r="37" spans="1:51" ht="13.5" customHeight="1">
      <c r="A37" s="133">
        <v>4</v>
      </c>
      <c r="B37" s="155" t="s">
        <v>164</v>
      </c>
      <c r="C37" s="131">
        <f t="shared" si="19"/>
        <v>16</v>
      </c>
      <c r="D37" s="133">
        <f t="shared" si="20"/>
        <v>612</v>
      </c>
      <c r="E37" s="191">
        <v>7</v>
      </c>
      <c r="F37" s="133">
        <f t="shared" si="21"/>
        <v>639</v>
      </c>
      <c r="G37" s="191">
        <v>9</v>
      </c>
      <c r="H37" s="133">
        <f t="shared" si="22"/>
        <v>1251</v>
      </c>
      <c r="I37" s="125"/>
      <c r="J37" s="131">
        <v>1309</v>
      </c>
      <c r="K37" s="133" t="s">
        <v>229</v>
      </c>
      <c r="L37" s="228">
        <f t="shared" si="23"/>
        <v>0</v>
      </c>
      <c r="S37" s="155" t="s">
        <v>164</v>
      </c>
      <c r="T37" s="194">
        <v>118</v>
      </c>
      <c r="U37" s="238">
        <v>114</v>
      </c>
      <c r="V37" s="238">
        <v>115</v>
      </c>
      <c r="W37" s="194">
        <v>124</v>
      </c>
      <c r="X37" s="173">
        <v>141</v>
      </c>
      <c r="Y37" s="240">
        <f t="shared" si="24"/>
        <v>612</v>
      </c>
      <c r="Z37" s="173">
        <v>140</v>
      </c>
      <c r="AA37" s="238">
        <v>123</v>
      </c>
      <c r="AB37" s="241">
        <v>142</v>
      </c>
      <c r="AC37" s="241">
        <v>108</v>
      </c>
      <c r="AD37" s="241">
        <v>126</v>
      </c>
      <c r="AE37" s="229">
        <f t="shared" si="25"/>
        <v>639</v>
      </c>
      <c r="AF37" s="229">
        <f t="shared" si="26"/>
        <v>1251</v>
      </c>
      <c r="AG37" s="225"/>
      <c r="AH37" s="242"/>
      <c r="AI37" s="111"/>
      <c r="AJ37" s="243"/>
      <c r="AK37" s="244"/>
      <c r="AL37" s="111"/>
      <c r="AM37" s="252"/>
      <c r="AN37" s="233"/>
      <c r="AO37" s="111"/>
      <c r="AP37" s="111"/>
      <c r="AQ37" s="111"/>
      <c r="AR37" s="111"/>
      <c r="AS37" s="111"/>
      <c r="AT37" s="111"/>
      <c r="AU37" s="111"/>
      <c r="AV37" s="111"/>
      <c r="AW37" s="111"/>
    </row>
    <row r="38" spans="1:51" ht="13.5" customHeight="1">
      <c r="A38" s="133">
        <v>5</v>
      </c>
      <c r="B38" s="148" t="s">
        <v>171</v>
      </c>
      <c r="C38" s="240">
        <f t="shared" si="19"/>
        <v>11</v>
      </c>
      <c r="D38" s="133">
        <f t="shared" si="20"/>
        <v>606</v>
      </c>
      <c r="E38" s="133">
        <v>6</v>
      </c>
      <c r="F38" s="133">
        <f t="shared" si="21"/>
        <v>601</v>
      </c>
      <c r="G38" s="133">
        <v>5</v>
      </c>
      <c r="H38" s="133">
        <f t="shared" si="22"/>
        <v>1207</v>
      </c>
      <c r="I38" s="249"/>
      <c r="J38" s="240">
        <v>1302</v>
      </c>
      <c r="K38" s="133" t="s">
        <v>235</v>
      </c>
      <c r="L38" s="228">
        <f t="shared" si="23"/>
        <v>0</v>
      </c>
      <c r="M38" s="111"/>
      <c r="N38" s="237"/>
      <c r="O38" s="237"/>
      <c r="P38" s="237"/>
      <c r="Q38" s="237"/>
      <c r="R38" s="194"/>
      <c r="S38" s="148" t="s">
        <v>171</v>
      </c>
      <c r="T38" s="194">
        <v>118</v>
      </c>
      <c r="U38" s="194">
        <v>111</v>
      </c>
      <c r="V38" s="238">
        <v>125</v>
      </c>
      <c r="W38" s="194">
        <v>126</v>
      </c>
      <c r="X38" s="173">
        <v>126</v>
      </c>
      <c r="Y38" s="240">
        <f t="shared" si="24"/>
        <v>606</v>
      </c>
      <c r="Z38" s="173">
        <v>124</v>
      </c>
      <c r="AA38" s="194">
        <v>121</v>
      </c>
      <c r="AB38" s="173">
        <v>129</v>
      </c>
      <c r="AC38" s="173">
        <v>106</v>
      </c>
      <c r="AD38" s="173">
        <v>121</v>
      </c>
      <c r="AE38" s="229">
        <f t="shared" si="25"/>
        <v>601</v>
      </c>
      <c r="AF38" s="229">
        <f t="shared" si="26"/>
        <v>1207</v>
      </c>
      <c r="AG38" s="225"/>
      <c r="AH38" s="242"/>
      <c r="AI38" s="111"/>
      <c r="AJ38" s="243"/>
      <c r="AK38" s="244"/>
      <c r="AL38" s="111"/>
      <c r="AM38" s="252"/>
      <c r="AN38" s="233"/>
      <c r="AO38" s="111"/>
      <c r="AP38" s="111"/>
      <c r="AQ38" s="111"/>
      <c r="AR38" s="111"/>
      <c r="AS38" s="111"/>
      <c r="AT38" s="111"/>
      <c r="AU38" s="111"/>
      <c r="AV38" s="111"/>
      <c r="AW38" s="111"/>
    </row>
    <row r="39" spans="1:51" ht="13.5" customHeight="1">
      <c r="A39" s="133">
        <v>6</v>
      </c>
      <c r="B39" s="155" t="s">
        <v>180</v>
      </c>
      <c r="C39" s="131">
        <f t="shared" si="19"/>
        <v>11</v>
      </c>
      <c r="D39" s="133">
        <f t="shared" si="20"/>
        <v>560</v>
      </c>
      <c r="E39" s="191">
        <v>4</v>
      </c>
      <c r="F39" s="133">
        <f t="shared" si="21"/>
        <v>616</v>
      </c>
      <c r="G39" s="191">
        <v>7</v>
      </c>
      <c r="H39" s="133">
        <f t="shared" si="22"/>
        <v>1176</v>
      </c>
      <c r="I39" s="245"/>
      <c r="J39" s="131">
        <v>1282</v>
      </c>
      <c r="K39" s="133" t="s">
        <v>236</v>
      </c>
      <c r="L39" s="228">
        <f t="shared" si="23"/>
        <v>0</v>
      </c>
      <c r="M39" s="237"/>
      <c r="N39" s="228"/>
      <c r="O39" s="228"/>
      <c r="P39" s="194"/>
      <c r="Q39" s="232"/>
      <c r="R39" s="225"/>
      <c r="S39" s="155" t="s">
        <v>180</v>
      </c>
      <c r="T39" s="194">
        <v>109</v>
      </c>
      <c r="U39" s="194">
        <v>96</v>
      </c>
      <c r="V39" s="194">
        <v>127</v>
      </c>
      <c r="W39" s="194">
        <v>102</v>
      </c>
      <c r="X39" s="173">
        <v>126</v>
      </c>
      <c r="Y39" s="240">
        <f t="shared" si="24"/>
        <v>560</v>
      </c>
      <c r="Z39" s="173">
        <v>126</v>
      </c>
      <c r="AA39" s="238">
        <v>123</v>
      </c>
      <c r="AB39" s="173">
        <v>113</v>
      </c>
      <c r="AC39" s="173">
        <v>128</v>
      </c>
      <c r="AD39" s="173">
        <v>126</v>
      </c>
      <c r="AE39" s="240">
        <f t="shared" si="25"/>
        <v>616</v>
      </c>
      <c r="AF39" s="240">
        <f t="shared" si="26"/>
        <v>1176</v>
      </c>
      <c r="AG39" s="253"/>
      <c r="AH39" s="242"/>
      <c r="AI39" s="111"/>
      <c r="AJ39" s="243"/>
      <c r="AK39" s="244"/>
      <c r="AL39" s="111"/>
      <c r="AM39" s="252"/>
      <c r="AN39" s="233"/>
      <c r="AO39" s="111"/>
      <c r="AP39" s="111"/>
      <c r="AQ39" s="111"/>
      <c r="AR39" s="111"/>
      <c r="AS39" s="111"/>
      <c r="AT39" s="111"/>
      <c r="AU39" s="111"/>
      <c r="AV39" s="111"/>
      <c r="AW39" s="111"/>
    </row>
    <row r="40" spans="1:51" ht="13.5" customHeight="1">
      <c r="A40" s="133">
        <v>7</v>
      </c>
      <c r="B40" s="155" t="s">
        <v>173</v>
      </c>
      <c r="C40" s="131">
        <f t="shared" si="19"/>
        <v>9</v>
      </c>
      <c r="D40" s="133">
        <f t="shared" si="20"/>
        <v>599</v>
      </c>
      <c r="E40" s="133">
        <v>5</v>
      </c>
      <c r="F40" s="191">
        <f t="shared" si="21"/>
        <v>585</v>
      </c>
      <c r="G40" s="133">
        <v>4</v>
      </c>
      <c r="H40" s="246">
        <f t="shared" si="22"/>
        <v>1184</v>
      </c>
      <c r="I40" s="125"/>
      <c r="J40" s="131">
        <v>1295</v>
      </c>
      <c r="K40" s="133" t="s">
        <v>237</v>
      </c>
      <c r="L40" s="228">
        <f t="shared" si="23"/>
        <v>0</v>
      </c>
      <c r="M40" s="237"/>
      <c r="N40" s="237"/>
      <c r="O40" s="237"/>
      <c r="P40" s="194"/>
      <c r="Q40" s="237"/>
      <c r="R40" s="133"/>
      <c r="S40" s="155" t="s">
        <v>173</v>
      </c>
      <c r="T40" s="194">
        <v>123</v>
      </c>
      <c r="U40" s="194">
        <v>134</v>
      </c>
      <c r="V40" s="194">
        <v>109</v>
      </c>
      <c r="W40" s="194">
        <v>120</v>
      </c>
      <c r="X40" s="173">
        <v>113</v>
      </c>
      <c r="Y40" s="240">
        <f t="shared" si="24"/>
        <v>599</v>
      </c>
      <c r="Z40" s="173">
        <v>99</v>
      </c>
      <c r="AA40" s="237">
        <v>117</v>
      </c>
      <c r="AB40" s="173">
        <v>125</v>
      </c>
      <c r="AC40" s="173">
        <v>120</v>
      </c>
      <c r="AD40" s="173">
        <v>124</v>
      </c>
      <c r="AE40" s="229">
        <f t="shared" si="25"/>
        <v>585</v>
      </c>
      <c r="AF40" s="229">
        <f t="shared" si="26"/>
        <v>1184</v>
      </c>
      <c r="AG40" s="240"/>
      <c r="AH40" s="242"/>
      <c r="AI40" s="111"/>
      <c r="AJ40" s="243"/>
      <c r="AK40" s="244"/>
      <c r="AL40" s="111"/>
      <c r="AM40" s="252"/>
      <c r="AN40" s="233"/>
      <c r="AO40" s="111"/>
      <c r="AP40" s="111"/>
      <c r="AQ40" s="111"/>
      <c r="AR40" s="111"/>
      <c r="AS40" s="111"/>
      <c r="AT40" s="111"/>
      <c r="AU40" s="111"/>
      <c r="AV40" s="111"/>
      <c r="AW40" s="111"/>
    </row>
    <row r="41" spans="1:51" ht="13.5" customHeight="1">
      <c r="A41" s="133"/>
      <c r="B41" s="155"/>
      <c r="C41" s="131"/>
      <c r="D41" s="133"/>
      <c r="E41" s="133"/>
      <c r="F41" s="191"/>
      <c r="G41" s="133"/>
      <c r="H41" s="246"/>
      <c r="I41" s="125"/>
      <c r="J41" s="131"/>
      <c r="K41" s="133"/>
      <c r="L41" s="228"/>
      <c r="M41" s="237"/>
      <c r="N41" s="237"/>
      <c r="O41" s="237"/>
      <c r="P41" s="194"/>
      <c r="Q41" s="237"/>
      <c r="R41" s="133"/>
      <c r="S41" s="155"/>
      <c r="T41" s="194"/>
      <c r="U41" s="194"/>
      <c r="V41" s="194"/>
      <c r="W41" s="194"/>
      <c r="X41" s="173"/>
      <c r="Y41" s="240">
        <f t="shared" ref="Y41" si="27">SUM(T41:X41)</f>
        <v>0</v>
      </c>
      <c r="Z41" s="173"/>
      <c r="AA41" s="194"/>
      <c r="AB41" s="173"/>
      <c r="AC41" s="173"/>
      <c r="AD41" s="173"/>
      <c r="AE41" s="240">
        <f t="shared" ref="AE41" si="28">SUM(Z41:AD41)</f>
        <v>0</v>
      </c>
      <c r="AF41" s="240">
        <f t="shared" ref="AF41" si="29">SUM(Y41+AE41)</f>
        <v>0</v>
      </c>
      <c r="AG41" s="253"/>
      <c r="AH41" s="242"/>
      <c r="AI41" s="111"/>
      <c r="AJ41" s="243"/>
      <c r="AK41" s="244"/>
      <c r="AL41" s="111"/>
      <c r="AM41" s="243"/>
      <c r="AN41" s="244"/>
      <c r="AO41" s="111"/>
      <c r="AP41" s="111"/>
      <c r="AQ41" s="111"/>
      <c r="AR41" s="111"/>
      <c r="AS41" s="111"/>
      <c r="AT41" s="111"/>
      <c r="AU41" s="111"/>
      <c r="AV41" s="111"/>
      <c r="AW41" s="111"/>
    </row>
    <row r="42" spans="1:51" ht="8.85" customHeight="1">
      <c r="A42" s="133"/>
      <c r="B42" s="157"/>
      <c r="C42" s="131"/>
      <c r="D42" s="133"/>
      <c r="E42" s="133"/>
      <c r="F42" s="133"/>
      <c r="G42" s="133"/>
      <c r="H42" s="133"/>
      <c r="I42" s="194"/>
      <c r="J42" s="194"/>
      <c r="K42" s="194"/>
      <c r="L42" s="237"/>
      <c r="M42" s="237"/>
      <c r="N42" s="237"/>
      <c r="O42" s="237"/>
      <c r="P42" s="237"/>
      <c r="Q42" s="237"/>
      <c r="R42" s="133"/>
      <c r="S42" s="248"/>
      <c r="T42" s="194"/>
      <c r="U42" s="194"/>
      <c r="V42" s="194"/>
      <c r="W42" s="194"/>
      <c r="X42" s="173"/>
      <c r="Y42" s="240"/>
      <c r="Z42" s="173"/>
      <c r="AA42" s="194"/>
      <c r="AB42" s="173"/>
      <c r="AC42" s="173"/>
      <c r="AD42" s="173"/>
      <c r="AE42" s="240"/>
      <c r="AF42" s="240"/>
      <c r="AG42" s="240"/>
      <c r="AH42" s="248"/>
      <c r="AI42" s="111"/>
      <c r="AJ42" s="234"/>
      <c r="AK42" s="111"/>
      <c r="AL42" s="111"/>
      <c r="AM42" s="243"/>
      <c r="AN42" s="244"/>
      <c r="AO42" s="111"/>
      <c r="AP42" s="111"/>
      <c r="AQ42" s="111"/>
      <c r="AR42" s="111"/>
      <c r="AS42" s="111"/>
      <c r="AT42" s="111"/>
      <c r="AU42" s="111"/>
      <c r="AV42" s="111"/>
      <c r="AW42" s="111"/>
    </row>
    <row r="43" spans="1:51" ht="11.45" customHeight="1">
      <c r="A43" s="133"/>
      <c r="B43" s="280" t="s">
        <v>202</v>
      </c>
      <c r="C43" s="190" t="s">
        <v>7</v>
      </c>
      <c r="D43" s="191" t="s">
        <v>8</v>
      </c>
      <c r="E43" s="191" t="s">
        <v>0</v>
      </c>
      <c r="F43" s="191" t="s">
        <v>8</v>
      </c>
      <c r="G43" s="191" t="s">
        <v>0</v>
      </c>
      <c r="H43" s="191" t="s">
        <v>7</v>
      </c>
      <c r="I43" s="225"/>
      <c r="J43" s="226" t="s">
        <v>25</v>
      </c>
      <c r="K43" s="227" t="s">
        <v>211</v>
      </c>
      <c r="L43" s="228" t="s">
        <v>5</v>
      </c>
      <c r="M43" s="228" t="s">
        <v>212</v>
      </c>
      <c r="N43" s="228" t="s">
        <v>1</v>
      </c>
      <c r="O43" s="228" t="s">
        <v>1</v>
      </c>
      <c r="P43" s="228" t="s">
        <v>213</v>
      </c>
      <c r="Q43" s="232"/>
      <c r="R43" s="133"/>
      <c r="S43" s="280" t="s">
        <v>202</v>
      </c>
      <c r="T43" s="173"/>
      <c r="U43" s="173"/>
      <c r="V43" s="173"/>
      <c r="W43" s="173"/>
      <c r="X43" s="173"/>
      <c r="Y43" s="240" t="s">
        <v>24</v>
      </c>
      <c r="Z43" s="173"/>
      <c r="AA43" s="194"/>
      <c r="AB43" s="173"/>
      <c r="AC43" s="173"/>
      <c r="AD43" s="173"/>
      <c r="AE43" s="240" t="s">
        <v>24</v>
      </c>
      <c r="AF43" s="240" t="s">
        <v>7</v>
      </c>
      <c r="AG43" s="240"/>
      <c r="AH43" s="280"/>
      <c r="AI43" s="111"/>
      <c r="AJ43" s="278"/>
      <c r="AK43" s="231"/>
      <c r="AL43" s="111"/>
      <c r="AM43" s="243"/>
      <c r="AN43" s="244"/>
      <c r="AO43" s="111"/>
      <c r="AP43" s="111"/>
      <c r="AQ43" s="111"/>
      <c r="AR43" s="111"/>
      <c r="AS43" s="111"/>
      <c r="AT43" s="111"/>
      <c r="AU43" s="111"/>
      <c r="AV43" s="111"/>
      <c r="AW43" s="111"/>
    </row>
    <row r="44" spans="1:51" ht="12" customHeight="1">
      <c r="A44" s="133"/>
      <c r="B44" s="280"/>
      <c r="C44" s="190" t="s">
        <v>142</v>
      </c>
      <c r="D44" s="191" t="s">
        <v>9</v>
      </c>
      <c r="E44" s="191" t="s">
        <v>214</v>
      </c>
      <c r="F44" s="191" t="s">
        <v>10</v>
      </c>
      <c r="G44" s="191" t="s">
        <v>215</v>
      </c>
      <c r="H44" s="191" t="s">
        <v>6</v>
      </c>
      <c r="I44" s="225"/>
      <c r="J44" s="226" t="s">
        <v>27</v>
      </c>
      <c r="K44" s="227" t="s">
        <v>31</v>
      </c>
      <c r="L44" s="232"/>
      <c r="M44" s="228" t="s">
        <v>216</v>
      </c>
      <c r="N44" s="232" t="s">
        <v>51</v>
      </c>
      <c r="O44" s="232" t="s">
        <v>2</v>
      </c>
      <c r="P44" s="228" t="s">
        <v>3</v>
      </c>
      <c r="Q44" s="232"/>
      <c r="R44" s="133"/>
      <c r="S44" s="280"/>
      <c r="T44" s="194" t="s">
        <v>217</v>
      </c>
      <c r="U44" s="194" t="s">
        <v>218</v>
      </c>
      <c r="V44" s="194" t="s">
        <v>219</v>
      </c>
      <c r="W44" s="194" t="s">
        <v>220</v>
      </c>
      <c r="X44" s="173" t="s">
        <v>221</v>
      </c>
      <c r="Y44" s="240" t="s">
        <v>11</v>
      </c>
      <c r="Z44" s="173" t="s">
        <v>222</v>
      </c>
      <c r="AA44" s="194" t="s">
        <v>223</v>
      </c>
      <c r="AB44" s="173" t="s">
        <v>224</v>
      </c>
      <c r="AC44" s="173" t="s">
        <v>46</v>
      </c>
      <c r="AD44" s="173" t="s">
        <v>225</v>
      </c>
      <c r="AE44" s="240" t="s">
        <v>26</v>
      </c>
      <c r="AF44" s="240" t="s">
        <v>6</v>
      </c>
      <c r="AG44" s="240"/>
      <c r="AH44" s="280"/>
      <c r="AI44" s="111"/>
      <c r="AJ44" s="278"/>
      <c r="AK44" s="233"/>
      <c r="AL44" s="111"/>
      <c r="AM44" s="243"/>
      <c r="AN44" s="244"/>
      <c r="AO44" s="111"/>
      <c r="AP44" s="111"/>
      <c r="AQ44" s="111"/>
      <c r="AR44" s="111"/>
      <c r="AS44" s="111"/>
      <c r="AT44" s="111"/>
      <c r="AU44" s="111"/>
      <c r="AV44" s="111"/>
      <c r="AW44" s="111"/>
      <c r="AY44" s="119"/>
    </row>
    <row r="45" spans="1:51" ht="8.25" customHeight="1">
      <c r="A45" s="133"/>
      <c r="AG45" s="240"/>
      <c r="AH45" s="242"/>
      <c r="AI45" s="111"/>
      <c r="AJ45" s="243"/>
      <c r="AK45" s="111"/>
      <c r="AL45" s="111"/>
      <c r="AM45" s="243"/>
      <c r="AN45" s="244"/>
      <c r="AO45" s="111"/>
      <c r="AP45" s="111"/>
      <c r="AQ45" s="111"/>
      <c r="AR45" s="111"/>
      <c r="AS45" s="111"/>
      <c r="AT45" s="111"/>
      <c r="AU45" s="111"/>
      <c r="AV45" s="111"/>
      <c r="AW45" s="111"/>
    </row>
    <row r="46" spans="1:51" ht="13.5" customHeight="1">
      <c r="A46" s="133">
        <v>1</v>
      </c>
      <c r="B46" s="155" t="s">
        <v>37</v>
      </c>
      <c r="C46" s="190">
        <f t="shared" ref="C46:C52" si="30">SUM(E46+G46)</f>
        <v>19</v>
      </c>
      <c r="D46" s="133">
        <f t="shared" ref="D46:D52" si="31">SUM(T46:X46)</f>
        <v>594</v>
      </c>
      <c r="E46" s="191">
        <v>10</v>
      </c>
      <c r="F46" s="191">
        <f t="shared" ref="F46:F52" si="32">SUM(Z46:AD46)</f>
        <v>598</v>
      </c>
      <c r="G46" s="191">
        <v>9</v>
      </c>
      <c r="H46" s="191">
        <f t="shared" ref="H46:H52" si="33">SUM(D46+F46)</f>
        <v>1192</v>
      </c>
      <c r="I46" s="254"/>
      <c r="J46" s="131">
        <v>1243</v>
      </c>
      <c r="K46" s="191" t="s">
        <v>238</v>
      </c>
      <c r="L46" s="237">
        <f t="shared" ref="L46:L52" si="34">IF(H46&gt;J46,1,0)</f>
        <v>0</v>
      </c>
      <c r="M46" s="237"/>
      <c r="N46" s="228"/>
      <c r="O46" s="228"/>
      <c r="P46" s="194"/>
      <c r="Q46" s="228"/>
      <c r="R46" s="230"/>
      <c r="S46" s="155" t="s">
        <v>37</v>
      </c>
      <c r="T46" s="194">
        <v>95</v>
      </c>
      <c r="U46" s="194">
        <v>115</v>
      </c>
      <c r="V46" s="194">
        <v>128</v>
      </c>
      <c r="W46" s="194">
        <v>128</v>
      </c>
      <c r="X46" s="173">
        <v>128</v>
      </c>
      <c r="Y46" s="240">
        <f t="shared" ref="Y46:Y52" si="35">SUM(T46:X46)</f>
        <v>594</v>
      </c>
      <c r="Z46" s="173">
        <v>128</v>
      </c>
      <c r="AA46" s="194">
        <v>129</v>
      </c>
      <c r="AB46" s="173">
        <v>95</v>
      </c>
      <c r="AC46" s="173">
        <v>117</v>
      </c>
      <c r="AD46" s="173">
        <v>129</v>
      </c>
      <c r="AE46" s="240">
        <f t="shared" ref="AE46:AE52" si="36">SUM(Z46:AD46)</f>
        <v>598</v>
      </c>
      <c r="AF46" s="240">
        <f t="shared" ref="AF46:AF52" si="37">SUM(Y46+AE46)</f>
        <v>1192</v>
      </c>
      <c r="AG46" s="240"/>
      <c r="AH46" s="242"/>
      <c r="AI46" s="111"/>
      <c r="AJ46" s="243"/>
      <c r="AK46" s="244"/>
      <c r="AL46" s="111"/>
      <c r="AM46" s="243"/>
      <c r="AN46" s="244"/>
      <c r="AO46" s="111"/>
      <c r="AP46" s="111"/>
      <c r="AQ46" s="111"/>
      <c r="AR46" s="111"/>
      <c r="AS46" s="111"/>
      <c r="AT46" s="111"/>
      <c r="AU46" s="111"/>
      <c r="AV46" s="111"/>
      <c r="AW46" s="111"/>
    </row>
    <row r="47" spans="1:51" ht="13.5" customHeight="1">
      <c r="A47" s="133">
        <v>2</v>
      </c>
      <c r="B47" s="148" t="s">
        <v>162</v>
      </c>
      <c r="C47" s="190">
        <f t="shared" si="30"/>
        <v>18</v>
      </c>
      <c r="D47" s="191">
        <f t="shared" si="31"/>
        <v>579</v>
      </c>
      <c r="E47" s="133">
        <v>8</v>
      </c>
      <c r="F47" s="235">
        <f t="shared" si="32"/>
        <v>602</v>
      </c>
      <c r="G47" s="133">
        <v>10</v>
      </c>
      <c r="H47" s="235">
        <f t="shared" si="33"/>
        <v>1181</v>
      </c>
      <c r="I47" s="245"/>
      <c r="J47" s="190">
        <v>1243</v>
      </c>
      <c r="K47" s="133" t="s">
        <v>239</v>
      </c>
      <c r="L47" s="228">
        <f t="shared" si="34"/>
        <v>0</v>
      </c>
      <c r="M47" s="237"/>
      <c r="N47" s="228"/>
      <c r="O47" s="111"/>
      <c r="P47" s="111"/>
      <c r="S47" s="148" t="s">
        <v>162</v>
      </c>
      <c r="T47" s="194">
        <v>127</v>
      </c>
      <c r="U47" s="194">
        <v>110</v>
      </c>
      <c r="V47" s="194">
        <v>106</v>
      </c>
      <c r="W47" s="194">
        <v>113</v>
      </c>
      <c r="X47" s="173">
        <v>123</v>
      </c>
      <c r="Y47" s="240">
        <f t="shared" si="35"/>
        <v>579</v>
      </c>
      <c r="Z47" s="241">
        <v>121</v>
      </c>
      <c r="AA47" s="194">
        <v>123</v>
      </c>
      <c r="AB47" s="173">
        <v>129</v>
      </c>
      <c r="AC47" s="173">
        <v>121</v>
      </c>
      <c r="AD47" s="173">
        <v>108</v>
      </c>
      <c r="AE47" s="240">
        <f t="shared" si="36"/>
        <v>602</v>
      </c>
      <c r="AF47" s="240">
        <f t="shared" si="37"/>
        <v>1181</v>
      </c>
      <c r="AG47" s="240"/>
      <c r="AH47" s="242"/>
      <c r="AI47" s="111"/>
      <c r="AJ47" s="243"/>
      <c r="AK47" s="244"/>
      <c r="AL47" s="111"/>
      <c r="AM47" s="234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</row>
    <row r="48" spans="1:51" ht="13.5" customHeight="1">
      <c r="A48" s="133">
        <v>3</v>
      </c>
      <c r="B48" s="155" t="s">
        <v>177</v>
      </c>
      <c r="C48" s="131">
        <f t="shared" si="30"/>
        <v>14</v>
      </c>
      <c r="D48" s="133">
        <f t="shared" si="31"/>
        <v>570</v>
      </c>
      <c r="E48" s="133">
        <v>7</v>
      </c>
      <c r="F48" s="191">
        <f t="shared" si="32"/>
        <v>559</v>
      </c>
      <c r="G48" s="133">
        <v>7</v>
      </c>
      <c r="H48" s="133">
        <f t="shared" si="33"/>
        <v>1129</v>
      </c>
      <c r="I48" s="125"/>
      <c r="J48" s="131">
        <v>1224</v>
      </c>
      <c r="K48" s="133" t="s">
        <v>240</v>
      </c>
      <c r="L48" s="237">
        <f t="shared" si="34"/>
        <v>0</v>
      </c>
      <c r="M48" s="237"/>
      <c r="N48" s="237"/>
      <c r="O48" s="237"/>
      <c r="P48" s="194"/>
      <c r="Q48" s="237"/>
      <c r="R48" s="133"/>
      <c r="S48" s="155" t="s">
        <v>177</v>
      </c>
      <c r="T48" s="194">
        <v>120</v>
      </c>
      <c r="U48" s="238">
        <v>121</v>
      </c>
      <c r="V48" s="194">
        <v>86</v>
      </c>
      <c r="W48" s="194">
        <v>115</v>
      </c>
      <c r="X48" s="173">
        <v>128</v>
      </c>
      <c r="Y48" s="240">
        <f t="shared" si="35"/>
        <v>570</v>
      </c>
      <c r="Z48" s="173">
        <v>107</v>
      </c>
      <c r="AA48" s="194">
        <v>104</v>
      </c>
      <c r="AB48" s="241">
        <v>122</v>
      </c>
      <c r="AC48" s="173">
        <v>115</v>
      </c>
      <c r="AD48" s="241">
        <v>111</v>
      </c>
      <c r="AE48" s="240">
        <f t="shared" si="36"/>
        <v>559</v>
      </c>
      <c r="AF48" s="240">
        <f t="shared" si="37"/>
        <v>1129</v>
      </c>
      <c r="AG48" s="240"/>
      <c r="AH48" s="242"/>
      <c r="AI48" s="111"/>
      <c r="AJ48" s="243"/>
      <c r="AK48" s="244"/>
      <c r="AL48" s="111"/>
      <c r="AM48" s="234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</row>
    <row r="49" spans="1:49" ht="13.5" customHeight="1">
      <c r="A49" s="133">
        <v>4</v>
      </c>
      <c r="B49" s="155" t="s">
        <v>178</v>
      </c>
      <c r="C49" s="131">
        <f t="shared" si="30"/>
        <v>14</v>
      </c>
      <c r="D49" s="191">
        <f t="shared" si="31"/>
        <v>549</v>
      </c>
      <c r="E49" s="133">
        <v>6</v>
      </c>
      <c r="F49" s="133">
        <f t="shared" si="32"/>
        <v>565</v>
      </c>
      <c r="G49" s="133">
        <v>8</v>
      </c>
      <c r="H49" s="133">
        <f t="shared" si="33"/>
        <v>1114</v>
      </c>
      <c r="I49" s="194"/>
      <c r="J49" s="131">
        <v>1336</v>
      </c>
      <c r="K49" s="133" t="s">
        <v>241</v>
      </c>
      <c r="L49" s="228">
        <f t="shared" si="34"/>
        <v>0</v>
      </c>
      <c r="M49" s="237"/>
      <c r="N49" s="237"/>
      <c r="O49" s="237"/>
      <c r="P49" s="255"/>
      <c r="Q49" s="237"/>
      <c r="R49" s="133"/>
      <c r="S49" s="155" t="s">
        <v>178</v>
      </c>
      <c r="T49" s="194">
        <v>106</v>
      </c>
      <c r="U49" s="194">
        <v>113</v>
      </c>
      <c r="V49" s="194">
        <v>107</v>
      </c>
      <c r="W49" s="194">
        <v>113</v>
      </c>
      <c r="X49" s="173">
        <v>110</v>
      </c>
      <c r="Y49" s="240">
        <f t="shared" si="35"/>
        <v>549</v>
      </c>
      <c r="Z49" s="173">
        <v>111</v>
      </c>
      <c r="AA49" s="194">
        <v>140</v>
      </c>
      <c r="AB49" s="173">
        <v>90</v>
      </c>
      <c r="AC49" s="173">
        <v>109</v>
      </c>
      <c r="AD49" s="173">
        <v>115</v>
      </c>
      <c r="AE49" s="240">
        <f t="shared" si="36"/>
        <v>565</v>
      </c>
      <c r="AF49" s="240">
        <f t="shared" si="37"/>
        <v>1114</v>
      </c>
      <c r="AG49" s="240"/>
      <c r="AH49" s="242"/>
      <c r="AI49" s="111"/>
      <c r="AJ49" s="243"/>
      <c r="AK49" s="244"/>
      <c r="AL49" s="111"/>
      <c r="AM49" s="234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</row>
    <row r="50" spans="1:49" ht="13.5" customHeight="1">
      <c r="A50" s="133">
        <v>5</v>
      </c>
      <c r="B50" s="148" t="s">
        <v>203</v>
      </c>
      <c r="C50" s="190">
        <f t="shared" si="30"/>
        <v>13</v>
      </c>
      <c r="D50" s="111">
        <f t="shared" si="31"/>
        <v>581</v>
      </c>
      <c r="E50" s="111">
        <v>9</v>
      </c>
      <c r="F50" s="111">
        <f t="shared" si="32"/>
        <v>517</v>
      </c>
      <c r="G50" s="111">
        <v>4</v>
      </c>
      <c r="H50" s="111">
        <f t="shared" si="33"/>
        <v>1098</v>
      </c>
      <c r="I50" s="125"/>
      <c r="J50" s="115">
        <v>1126</v>
      </c>
      <c r="K50" s="133" t="s">
        <v>229</v>
      </c>
      <c r="L50" s="111">
        <f t="shared" si="34"/>
        <v>0</v>
      </c>
      <c r="S50" s="148" t="s">
        <v>203</v>
      </c>
      <c r="T50" s="194">
        <v>105</v>
      </c>
      <c r="U50" s="194">
        <v>92</v>
      </c>
      <c r="V50" s="194">
        <v>126</v>
      </c>
      <c r="W50" s="194">
        <v>124</v>
      </c>
      <c r="X50" s="173">
        <v>134</v>
      </c>
      <c r="Y50" s="240">
        <f t="shared" si="35"/>
        <v>581</v>
      </c>
      <c r="Z50" s="173">
        <v>103</v>
      </c>
      <c r="AA50" s="194">
        <v>87</v>
      </c>
      <c r="AB50" s="173">
        <v>95</v>
      </c>
      <c r="AC50" s="173">
        <v>125</v>
      </c>
      <c r="AD50" s="173">
        <v>107</v>
      </c>
      <c r="AE50" s="240">
        <f t="shared" si="36"/>
        <v>517</v>
      </c>
      <c r="AF50" s="240">
        <f t="shared" si="37"/>
        <v>1098</v>
      </c>
      <c r="AG50" s="240"/>
      <c r="AH50" s="248"/>
      <c r="AI50" s="111"/>
      <c r="AJ50" s="234"/>
      <c r="AK50" s="244"/>
      <c r="AL50" s="111"/>
      <c r="AM50" s="234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</row>
    <row r="51" spans="1:49" ht="13.5" customHeight="1">
      <c r="A51" s="133">
        <v>6</v>
      </c>
      <c r="B51" s="148" t="s">
        <v>181</v>
      </c>
      <c r="C51" s="190">
        <f t="shared" si="30"/>
        <v>11</v>
      </c>
      <c r="D51" s="191">
        <f t="shared" si="31"/>
        <v>532</v>
      </c>
      <c r="E51" s="133">
        <v>5</v>
      </c>
      <c r="F51" s="235">
        <f t="shared" si="32"/>
        <v>545</v>
      </c>
      <c r="G51" s="133">
        <v>6</v>
      </c>
      <c r="H51" s="235">
        <f t="shared" si="33"/>
        <v>1077</v>
      </c>
      <c r="I51" s="245"/>
      <c r="J51" s="131">
        <v>1151</v>
      </c>
      <c r="K51" s="133" t="s">
        <v>239</v>
      </c>
      <c r="L51" s="228">
        <f t="shared" si="34"/>
        <v>0</v>
      </c>
      <c r="M51" s="237"/>
      <c r="N51" s="194"/>
      <c r="O51" s="237"/>
      <c r="P51" s="194"/>
      <c r="Q51" s="237">
        <v>5</v>
      </c>
      <c r="R51" s="133"/>
      <c r="S51" s="148" t="s">
        <v>181</v>
      </c>
      <c r="T51" s="194">
        <v>112</v>
      </c>
      <c r="U51" s="194">
        <v>111</v>
      </c>
      <c r="V51" s="194">
        <v>111</v>
      </c>
      <c r="W51" s="194">
        <v>88</v>
      </c>
      <c r="X51" s="173">
        <v>110</v>
      </c>
      <c r="Y51" s="240">
        <f t="shared" si="35"/>
        <v>532</v>
      </c>
      <c r="Z51" s="173">
        <v>102</v>
      </c>
      <c r="AA51" s="194">
        <v>94</v>
      </c>
      <c r="AB51" s="173">
        <v>102</v>
      </c>
      <c r="AC51" s="173">
        <v>123</v>
      </c>
      <c r="AD51" s="173">
        <v>124</v>
      </c>
      <c r="AE51" s="240">
        <f t="shared" si="36"/>
        <v>545</v>
      </c>
      <c r="AF51" s="240">
        <f t="shared" si="37"/>
        <v>1077</v>
      </c>
      <c r="AG51" s="240"/>
      <c r="AH51" s="242"/>
      <c r="AI51" s="111"/>
      <c r="AJ51" s="243"/>
      <c r="AK51" s="244"/>
      <c r="AL51" s="111"/>
      <c r="AM51" s="252"/>
      <c r="AN51" s="233"/>
      <c r="AO51" s="111"/>
      <c r="AP51" s="111"/>
      <c r="AQ51" s="111"/>
      <c r="AR51" s="111"/>
      <c r="AS51" s="111"/>
      <c r="AT51" s="111"/>
      <c r="AU51" s="111"/>
      <c r="AV51" s="111"/>
      <c r="AW51" s="111"/>
    </row>
    <row r="52" spans="1:49" ht="13.5" customHeight="1">
      <c r="A52" s="133">
        <v>7</v>
      </c>
      <c r="B52" s="155" t="s">
        <v>4</v>
      </c>
      <c r="C52" s="131">
        <f t="shared" si="30"/>
        <v>9</v>
      </c>
      <c r="D52" s="133">
        <f t="shared" si="31"/>
        <v>515</v>
      </c>
      <c r="E52" s="133">
        <v>4</v>
      </c>
      <c r="F52" s="191">
        <f t="shared" si="32"/>
        <v>545</v>
      </c>
      <c r="G52" s="133">
        <v>5</v>
      </c>
      <c r="H52" s="133">
        <f t="shared" si="33"/>
        <v>1060</v>
      </c>
      <c r="I52" s="194"/>
      <c r="J52" s="131">
        <v>1392</v>
      </c>
      <c r="K52" s="133" t="s">
        <v>242</v>
      </c>
      <c r="L52" s="237">
        <f t="shared" si="34"/>
        <v>0</v>
      </c>
      <c r="M52" s="111"/>
      <c r="N52" s="237"/>
      <c r="O52" s="237"/>
      <c r="P52" s="237"/>
      <c r="Q52" s="237"/>
      <c r="R52" s="194"/>
      <c r="S52" s="155" t="s">
        <v>4</v>
      </c>
      <c r="T52" s="238">
        <v>107</v>
      </c>
      <c r="U52" s="194">
        <v>104</v>
      </c>
      <c r="V52" s="194">
        <v>111</v>
      </c>
      <c r="W52" s="194">
        <v>82</v>
      </c>
      <c r="X52" s="173">
        <v>111</v>
      </c>
      <c r="Y52" s="240">
        <f t="shared" si="35"/>
        <v>515</v>
      </c>
      <c r="Z52" s="173">
        <v>99</v>
      </c>
      <c r="AA52" s="194">
        <v>106</v>
      </c>
      <c r="AB52" s="173">
        <v>122</v>
      </c>
      <c r="AC52" s="173">
        <v>94</v>
      </c>
      <c r="AD52" s="173">
        <v>124</v>
      </c>
      <c r="AE52" s="240">
        <f t="shared" si="36"/>
        <v>545</v>
      </c>
      <c r="AF52" s="240">
        <f t="shared" si="37"/>
        <v>1060</v>
      </c>
      <c r="AK52" s="111"/>
      <c r="AL52" s="111"/>
      <c r="AM52" s="243"/>
      <c r="AN52" s="244"/>
      <c r="AO52" s="111"/>
      <c r="AP52" s="111"/>
      <c r="AQ52" s="111"/>
      <c r="AR52" s="111"/>
      <c r="AS52" s="111"/>
      <c r="AT52" s="111"/>
      <c r="AU52" s="111"/>
      <c r="AV52" s="111"/>
      <c r="AW52" s="111"/>
    </row>
    <row r="53" spans="1:49" ht="11.45" customHeight="1">
      <c r="A53" s="133"/>
      <c r="B53" s="280"/>
      <c r="C53" s="190"/>
      <c r="D53" s="191"/>
      <c r="E53" s="191"/>
      <c r="F53" s="191"/>
      <c r="G53" s="191"/>
      <c r="H53" s="191"/>
      <c r="I53" s="225"/>
      <c r="J53" s="226"/>
      <c r="K53" s="227"/>
      <c r="L53" s="228"/>
      <c r="M53" s="228"/>
      <c r="N53" s="228"/>
      <c r="O53" s="228"/>
      <c r="P53" s="228"/>
      <c r="Q53" s="232"/>
      <c r="R53" s="133"/>
      <c r="S53" s="280"/>
      <c r="T53" s="173"/>
      <c r="U53" s="173"/>
      <c r="V53" s="173"/>
      <c r="W53" s="173"/>
      <c r="X53" s="173"/>
      <c r="Y53" s="240"/>
      <c r="Z53" s="173"/>
      <c r="AA53" s="194"/>
      <c r="AB53" s="173"/>
      <c r="AC53" s="173"/>
      <c r="AD53" s="173"/>
      <c r="AE53" s="240"/>
      <c r="AF53" s="240"/>
      <c r="AG53" s="240"/>
      <c r="AH53" s="280"/>
      <c r="AI53" s="111"/>
      <c r="AJ53" s="278"/>
      <c r="AK53" s="231"/>
      <c r="AL53" s="111"/>
      <c r="AM53" s="243"/>
      <c r="AN53" s="244"/>
      <c r="AO53" s="111"/>
      <c r="AP53" s="111"/>
      <c r="AQ53" s="111"/>
      <c r="AR53" s="111"/>
      <c r="AS53" s="111"/>
      <c r="AT53" s="111"/>
      <c r="AU53" s="111"/>
      <c r="AV53" s="111"/>
      <c r="AW53" s="111"/>
    </row>
    <row r="54" spans="1:49" ht="12" customHeight="1">
      <c r="A54" s="133"/>
      <c r="B54" s="280"/>
      <c r="C54" s="190"/>
      <c r="D54" s="191"/>
      <c r="E54" s="191"/>
      <c r="F54" s="191"/>
      <c r="G54" s="191"/>
      <c r="H54" s="191"/>
      <c r="I54" s="225"/>
      <c r="J54" s="226"/>
      <c r="K54" s="227"/>
      <c r="L54" s="232"/>
      <c r="M54" s="228"/>
      <c r="N54" s="232"/>
      <c r="O54" s="232"/>
      <c r="P54" s="228"/>
      <c r="Q54" s="232"/>
      <c r="R54" s="133"/>
      <c r="S54" s="280"/>
      <c r="T54" s="194"/>
      <c r="U54" s="194"/>
      <c r="V54" s="194"/>
      <c r="W54" s="194"/>
      <c r="X54" s="173"/>
      <c r="Y54" s="240"/>
      <c r="Z54" s="173"/>
      <c r="AA54" s="194"/>
      <c r="AB54" s="173"/>
      <c r="AC54" s="173"/>
      <c r="AD54" s="173"/>
      <c r="AE54" s="240"/>
      <c r="AF54" s="240"/>
      <c r="AG54" s="240"/>
      <c r="AH54" s="280"/>
      <c r="AI54" s="111"/>
      <c r="AJ54" s="278"/>
      <c r="AK54" s="233"/>
      <c r="AL54" s="111"/>
      <c r="AM54" s="243"/>
      <c r="AN54" s="244"/>
      <c r="AO54" s="111"/>
      <c r="AP54" s="111"/>
      <c r="AQ54" s="111"/>
      <c r="AR54" s="111"/>
      <c r="AS54" s="111"/>
      <c r="AT54" s="111"/>
      <c r="AU54" s="111"/>
      <c r="AV54" s="111"/>
      <c r="AW54" s="111"/>
    </row>
    <row r="55" spans="1:49" ht="9.75" customHeight="1">
      <c r="A55" s="133"/>
      <c r="B55" s="160"/>
      <c r="C55" s="190"/>
      <c r="D55" s="191"/>
      <c r="E55" s="191"/>
      <c r="F55" s="191"/>
      <c r="G55" s="191"/>
      <c r="H55" s="191"/>
      <c r="I55" s="225"/>
      <c r="J55" s="226"/>
      <c r="K55" s="227"/>
      <c r="L55" s="232"/>
      <c r="M55" s="228"/>
      <c r="N55" s="232"/>
      <c r="O55" s="232"/>
      <c r="P55" s="228"/>
      <c r="Q55" s="232"/>
      <c r="R55" s="133"/>
      <c r="S55" s="160"/>
      <c r="T55" s="194"/>
      <c r="U55" s="194"/>
      <c r="V55" s="194"/>
      <c r="W55" s="194"/>
      <c r="X55" s="173"/>
      <c r="Y55" s="240"/>
      <c r="Z55" s="173"/>
      <c r="AA55" s="194"/>
      <c r="AB55" s="173"/>
      <c r="AC55" s="173"/>
      <c r="AD55" s="173"/>
      <c r="AE55" s="240"/>
      <c r="AF55" s="240"/>
      <c r="AG55" s="240"/>
      <c r="AH55" s="160"/>
      <c r="AI55" s="111"/>
      <c r="AJ55" s="252"/>
      <c r="AK55" s="233"/>
      <c r="AL55" s="111"/>
      <c r="AM55" s="243"/>
      <c r="AN55" s="244"/>
      <c r="AO55" s="111"/>
      <c r="AP55" s="111"/>
      <c r="AQ55" s="111"/>
      <c r="AR55" s="111"/>
      <c r="AS55" s="111"/>
      <c r="AT55" s="111"/>
      <c r="AU55" s="111"/>
      <c r="AV55" s="111"/>
      <c r="AW55" s="111"/>
    </row>
    <row r="56" spans="1:49" ht="8.85" customHeight="1">
      <c r="A56" s="133"/>
      <c r="AG56" s="240"/>
      <c r="AH56" s="242"/>
      <c r="AI56" s="111"/>
      <c r="AJ56" s="243"/>
      <c r="AM56" s="243"/>
      <c r="AN56" s="244"/>
      <c r="AO56" s="111"/>
      <c r="AP56" s="111"/>
      <c r="AQ56" s="111"/>
      <c r="AR56" s="111"/>
      <c r="AS56" s="111"/>
      <c r="AT56" s="111"/>
      <c r="AU56" s="111"/>
      <c r="AV56" s="111"/>
      <c r="AW56" s="111"/>
    </row>
    <row r="57" spans="1:49" ht="13.5" customHeight="1">
      <c r="A57" s="133"/>
      <c r="B57" s="122"/>
      <c r="C57" s="111"/>
      <c r="D57" s="111"/>
      <c r="E57" s="111"/>
      <c r="F57" s="111"/>
      <c r="G57" s="111"/>
      <c r="H57" s="111"/>
      <c r="I57" s="125"/>
      <c r="J57" s="115"/>
      <c r="K57" s="133"/>
      <c r="L57" s="111"/>
      <c r="S57" s="148"/>
      <c r="T57" s="194"/>
      <c r="U57" s="194"/>
      <c r="V57" s="194"/>
      <c r="W57" s="194"/>
      <c r="X57" s="173"/>
      <c r="Y57" s="240"/>
      <c r="Z57" s="173"/>
      <c r="AA57" s="194"/>
      <c r="AB57" s="173"/>
      <c r="AC57" s="173"/>
      <c r="AD57" s="173"/>
      <c r="AE57" s="240"/>
      <c r="AF57" s="240"/>
      <c r="AG57" s="240"/>
      <c r="AH57" s="242"/>
      <c r="AI57" s="111"/>
      <c r="AJ57" s="243"/>
      <c r="AK57" s="111"/>
      <c r="AL57" s="111"/>
      <c r="AM57" s="234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</row>
    <row r="58" spans="1:49" ht="13.5" customHeight="1">
      <c r="A58" s="133"/>
      <c r="B58" s="155"/>
      <c r="C58" s="131"/>
      <c r="D58" s="191"/>
      <c r="E58" s="133"/>
      <c r="F58" s="133"/>
      <c r="G58" s="133"/>
      <c r="H58" s="133"/>
      <c r="I58" s="194"/>
      <c r="J58" s="131"/>
      <c r="K58" s="133"/>
      <c r="L58" s="228"/>
      <c r="M58" s="237"/>
      <c r="N58" s="237"/>
      <c r="O58" s="237"/>
      <c r="P58" s="255"/>
      <c r="Q58" s="237"/>
      <c r="R58" s="133"/>
      <c r="S58" s="155"/>
      <c r="T58" s="194"/>
      <c r="U58" s="194"/>
      <c r="V58" s="194"/>
      <c r="W58" s="194"/>
      <c r="X58" s="173"/>
      <c r="Y58" s="240"/>
      <c r="Z58" s="256"/>
      <c r="AA58" s="194"/>
      <c r="AB58" s="173"/>
      <c r="AC58" s="173"/>
      <c r="AD58" s="257"/>
      <c r="AE58" s="240"/>
      <c r="AF58" s="240"/>
      <c r="AG58" s="240"/>
      <c r="AH58" s="242"/>
      <c r="AI58" s="111"/>
      <c r="AJ58" s="243"/>
      <c r="AK58" s="244"/>
      <c r="AL58" s="111"/>
      <c r="AM58" s="258"/>
      <c r="AN58" s="233"/>
      <c r="AO58" s="111"/>
      <c r="AP58" s="111"/>
      <c r="AQ58" s="111"/>
      <c r="AR58" s="111"/>
      <c r="AS58" s="111"/>
      <c r="AT58" s="111"/>
      <c r="AU58" s="111"/>
      <c r="AV58" s="111"/>
      <c r="AW58" s="111"/>
    </row>
    <row r="59" spans="1:49" ht="13.5" customHeight="1">
      <c r="A59" s="133"/>
      <c r="B59" s="148"/>
      <c r="C59" s="190"/>
      <c r="D59" s="191"/>
      <c r="E59" s="133"/>
      <c r="F59" s="235"/>
      <c r="G59" s="133"/>
      <c r="H59" s="235"/>
      <c r="I59" s="245"/>
      <c r="J59" s="131"/>
      <c r="K59" s="133"/>
      <c r="L59" s="228"/>
      <c r="M59" s="237"/>
      <c r="N59" s="194"/>
      <c r="O59" s="237"/>
      <c r="P59" s="194"/>
      <c r="Q59" s="237"/>
      <c r="R59" s="133"/>
      <c r="S59" s="148"/>
      <c r="T59" s="194"/>
      <c r="U59" s="194"/>
      <c r="V59" s="194"/>
      <c r="W59" s="194"/>
      <c r="X59" s="173"/>
      <c r="Y59" s="240"/>
      <c r="Z59" s="173"/>
      <c r="AA59" s="194"/>
      <c r="AB59" s="173"/>
      <c r="AC59" s="173"/>
      <c r="AD59" s="225"/>
      <c r="AE59" s="240"/>
      <c r="AF59" s="240"/>
      <c r="AK59" s="244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</row>
    <row r="60" spans="1:49" ht="13.5" customHeight="1">
      <c r="A60" s="133"/>
      <c r="D60" s="191"/>
      <c r="F60" s="235"/>
      <c r="G60" s="133"/>
      <c r="H60" s="235"/>
      <c r="I60" s="111"/>
      <c r="J60" s="190"/>
      <c r="K60" s="133"/>
      <c r="L60" s="228"/>
      <c r="M60" s="237"/>
      <c r="N60" s="194"/>
      <c r="S60" s="166"/>
      <c r="Y60" s="240"/>
      <c r="AE60" s="240"/>
      <c r="AF60" s="240"/>
      <c r="AK60" s="244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</row>
    <row r="61" spans="1:49" ht="15.75" customHeight="1">
      <c r="A61" s="133"/>
      <c r="B61" s="259"/>
      <c r="C61" s="190"/>
      <c r="D61" s="191"/>
      <c r="E61" s="133"/>
      <c r="F61" s="235"/>
      <c r="G61" s="133"/>
      <c r="H61" s="235"/>
      <c r="I61" s="260"/>
      <c r="J61" s="190"/>
      <c r="K61" s="133"/>
      <c r="M61" s="237"/>
      <c r="N61" s="194"/>
      <c r="S61" s="259"/>
      <c r="T61" s="194"/>
      <c r="U61" s="194"/>
      <c r="V61" s="194"/>
      <c r="W61" s="194"/>
      <c r="X61" s="173"/>
      <c r="Y61" s="240"/>
      <c r="Z61" s="173"/>
      <c r="AA61" s="194"/>
      <c r="AB61" s="173"/>
      <c r="AC61" s="173"/>
      <c r="AD61" s="257"/>
      <c r="AE61" s="240"/>
      <c r="AF61" s="240"/>
      <c r="AG61" s="240"/>
      <c r="AH61" s="242"/>
      <c r="AI61" s="111"/>
      <c r="AJ61" s="243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</row>
    <row r="62" spans="1:49" ht="13.5" customHeight="1">
      <c r="A62" s="133"/>
      <c r="B62" s="207"/>
      <c r="C62" s="115"/>
      <c r="D62" s="191"/>
      <c r="E62" s="133"/>
      <c r="F62" s="235"/>
      <c r="G62" s="133"/>
      <c r="H62" s="235"/>
      <c r="I62" s="249"/>
      <c r="J62" s="190"/>
      <c r="K62" s="133"/>
      <c r="L62" s="228"/>
      <c r="M62" s="237"/>
      <c r="N62" s="194"/>
      <c r="O62" s="111"/>
      <c r="P62" s="111"/>
      <c r="R62" s="113"/>
      <c r="S62" s="207"/>
      <c r="T62" s="194"/>
      <c r="U62" s="194"/>
      <c r="V62" s="194"/>
      <c r="W62" s="194"/>
      <c r="X62" s="173"/>
      <c r="Y62" s="240"/>
      <c r="Z62" s="173"/>
      <c r="AA62" s="194"/>
      <c r="AB62" s="173"/>
      <c r="AC62" s="173"/>
      <c r="AD62" s="173"/>
      <c r="AE62" s="240"/>
      <c r="AF62" s="240"/>
      <c r="AG62" s="240"/>
      <c r="AH62" s="242"/>
      <c r="AI62" s="111"/>
      <c r="AJ62" s="243"/>
      <c r="AK62" s="244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</row>
    <row r="63" spans="1:49" ht="13.5" customHeight="1">
      <c r="A63" s="133"/>
      <c r="B63" s="156"/>
      <c r="C63" s="115"/>
      <c r="D63" s="191"/>
      <c r="E63" s="133"/>
      <c r="F63" s="235"/>
      <c r="G63" s="133"/>
      <c r="H63" s="235"/>
      <c r="I63" s="250"/>
      <c r="J63" s="190"/>
      <c r="K63" s="133"/>
      <c r="L63" s="228"/>
      <c r="M63" s="237"/>
      <c r="N63" s="228"/>
      <c r="O63" s="228"/>
      <c r="P63" s="194"/>
      <c r="Q63" s="228"/>
      <c r="R63" s="230"/>
      <c r="S63" s="156"/>
      <c r="T63" s="194"/>
      <c r="U63" s="194"/>
      <c r="V63" s="194"/>
      <c r="W63" s="194"/>
      <c r="X63" s="173"/>
      <c r="Y63" s="240"/>
      <c r="Z63" s="173"/>
      <c r="AA63" s="194"/>
      <c r="AB63" s="173"/>
      <c r="AC63" s="173"/>
      <c r="AD63" s="173"/>
      <c r="AE63" s="240"/>
      <c r="AF63" s="240"/>
      <c r="AG63" s="240"/>
      <c r="AH63" s="242"/>
      <c r="AI63" s="111"/>
      <c r="AJ63" s="243"/>
      <c r="AK63" s="244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</row>
    <row r="64" spans="1:49" ht="13.5" customHeight="1">
      <c r="A64" s="133"/>
      <c r="B64" s="148"/>
      <c r="C64" s="190"/>
      <c r="D64" s="133"/>
      <c r="E64" s="133"/>
      <c r="F64" s="235"/>
      <c r="G64" s="133"/>
      <c r="H64" s="235"/>
      <c r="I64" s="249"/>
      <c r="J64" s="131"/>
      <c r="K64" s="261"/>
      <c r="L64" s="228"/>
      <c r="M64" s="237"/>
      <c r="N64" s="237"/>
      <c r="O64" s="237"/>
      <c r="P64" s="194"/>
      <c r="Q64" s="115"/>
      <c r="R64" s="133"/>
      <c r="S64" s="148"/>
      <c r="T64" s="194"/>
      <c r="U64" s="194"/>
      <c r="V64" s="194"/>
      <c r="W64" s="194"/>
      <c r="X64" s="173"/>
      <c r="Y64" s="240"/>
      <c r="Z64" s="173"/>
      <c r="AA64" s="194"/>
      <c r="AB64" s="173"/>
      <c r="AC64" s="173"/>
      <c r="AD64" s="173"/>
      <c r="AE64" s="240"/>
      <c r="AF64" s="240"/>
      <c r="AG64" s="240"/>
      <c r="AH64" s="242"/>
      <c r="AI64" s="111"/>
      <c r="AJ64" s="243"/>
      <c r="AK64" s="244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</row>
    <row r="65" spans="1:51" ht="13.5" customHeight="1">
      <c r="A65" s="133"/>
      <c r="B65" s="156"/>
      <c r="C65" s="190"/>
      <c r="D65" s="133"/>
      <c r="E65" s="133"/>
      <c r="F65" s="235"/>
      <c r="G65" s="133"/>
      <c r="H65" s="235"/>
      <c r="I65" s="249"/>
      <c r="J65" s="190"/>
      <c r="K65" s="262"/>
      <c r="L65" s="228"/>
      <c r="M65" s="237"/>
      <c r="N65" s="228"/>
      <c r="O65" s="228"/>
      <c r="P65" s="194"/>
      <c r="Q65" s="237"/>
      <c r="R65" s="133"/>
      <c r="S65" s="156"/>
      <c r="T65" s="194"/>
      <c r="U65" s="194"/>
      <c r="V65" s="194"/>
      <c r="W65" s="194"/>
      <c r="X65" s="173"/>
      <c r="Y65" s="240"/>
      <c r="Z65" s="173"/>
      <c r="AA65" s="194"/>
      <c r="AB65" s="173"/>
      <c r="AC65" s="173"/>
      <c r="AD65" s="173"/>
      <c r="AE65" s="240"/>
      <c r="AF65" s="240"/>
      <c r="AK65" s="244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</row>
    <row r="66" spans="1:51" ht="13.5" customHeight="1">
      <c r="A66" s="133"/>
      <c r="B66" s="148"/>
      <c r="C66" s="190"/>
      <c r="D66" s="133"/>
      <c r="E66" s="131"/>
      <c r="F66" s="235"/>
      <c r="G66" s="131"/>
      <c r="H66" s="235"/>
      <c r="I66" s="113"/>
      <c r="J66" s="240"/>
      <c r="K66" s="191"/>
      <c r="L66" s="228"/>
      <c r="M66" s="237"/>
      <c r="N66" s="194"/>
      <c r="O66" s="237"/>
      <c r="P66" s="194"/>
      <c r="Q66" s="237"/>
      <c r="R66" s="133"/>
      <c r="S66" s="148"/>
      <c r="T66" s="194"/>
      <c r="U66" s="194"/>
      <c r="V66" s="194"/>
      <c r="W66" s="194"/>
      <c r="X66" s="173"/>
      <c r="Y66" s="240"/>
      <c r="Z66" s="173"/>
      <c r="AA66" s="194"/>
      <c r="AB66" s="173"/>
      <c r="AC66" s="173"/>
      <c r="AD66" s="173"/>
      <c r="AE66" s="240"/>
      <c r="AF66" s="240"/>
      <c r="AG66" s="240"/>
      <c r="AH66" s="242"/>
      <c r="AI66" s="111"/>
      <c r="AJ66" s="243"/>
      <c r="AK66" s="244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</row>
    <row r="67" spans="1:51" ht="13.5" customHeight="1">
      <c r="A67" s="133"/>
      <c r="B67" s="156"/>
      <c r="C67" s="190"/>
      <c r="D67" s="133"/>
      <c r="E67" s="131"/>
      <c r="F67" s="235"/>
      <c r="G67" s="131"/>
      <c r="H67" s="235"/>
      <c r="I67" s="249"/>
      <c r="J67" s="190"/>
      <c r="K67" s="191"/>
      <c r="L67" s="228"/>
      <c r="M67" s="237"/>
      <c r="N67" s="194"/>
      <c r="O67" s="194"/>
      <c r="P67" s="194"/>
      <c r="S67" s="156"/>
      <c r="T67" s="194"/>
      <c r="U67" s="194"/>
      <c r="V67" s="194"/>
      <c r="W67" s="194"/>
      <c r="X67" s="173"/>
      <c r="Y67" s="240"/>
      <c r="Z67" s="173"/>
      <c r="AA67" s="194"/>
      <c r="AB67" s="173"/>
      <c r="AC67" s="173"/>
      <c r="AD67" s="173"/>
      <c r="AE67" s="240"/>
      <c r="AF67" s="240"/>
      <c r="AG67" s="240"/>
      <c r="AH67" s="242"/>
      <c r="AI67" s="111"/>
      <c r="AJ67" s="243"/>
      <c r="AS67" s="111"/>
      <c r="AT67" s="111"/>
      <c r="AU67" s="111"/>
      <c r="AV67" s="111"/>
      <c r="AW67" s="111"/>
    </row>
    <row r="68" spans="1:51" ht="13.5" customHeight="1">
      <c r="A68" s="133"/>
      <c r="B68" s="156"/>
      <c r="C68" s="190"/>
      <c r="D68" s="133"/>
      <c r="E68" s="133"/>
      <c r="F68" s="235"/>
      <c r="G68" s="133"/>
      <c r="H68" s="235"/>
      <c r="I68" s="250"/>
      <c r="J68" s="190"/>
      <c r="K68" s="191"/>
      <c r="L68" s="228"/>
      <c r="M68" s="237"/>
      <c r="N68" s="228"/>
      <c r="O68" s="228"/>
      <c r="P68" s="194"/>
      <c r="Q68" s="232"/>
      <c r="R68" s="263"/>
      <c r="S68" s="156"/>
      <c r="T68" s="194"/>
      <c r="U68" s="194"/>
      <c r="V68" s="194"/>
      <c r="W68" s="194"/>
      <c r="X68" s="173"/>
      <c r="Y68" s="240"/>
      <c r="Z68" s="173"/>
      <c r="AA68" s="194"/>
      <c r="AB68" s="173"/>
      <c r="AC68" s="173"/>
      <c r="AD68" s="173"/>
      <c r="AE68" s="240"/>
      <c r="AF68" s="240"/>
      <c r="AG68" s="240"/>
      <c r="AH68" s="242"/>
      <c r="AI68" s="111"/>
      <c r="AJ68" s="243"/>
      <c r="AK68" s="244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</row>
    <row r="69" spans="1:51" ht="13.5" customHeight="1">
      <c r="A69" s="133"/>
      <c r="B69" s="148"/>
      <c r="C69" s="190"/>
      <c r="D69" s="133"/>
      <c r="E69" s="133"/>
      <c r="F69" s="235"/>
      <c r="G69" s="133"/>
      <c r="H69" s="235"/>
      <c r="I69" s="249"/>
      <c r="J69" s="190"/>
      <c r="K69" s="191"/>
      <c r="L69" s="228"/>
      <c r="M69" s="237"/>
      <c r="N69" s="237"/>
      <c r="O69" s="194"/>
      <c r="P69" s="194"/>
      <c r="Q69" s="130"/>
      <c r="R69" s="130"/>
      <c r="S69" s="148"/>
      <c r="T69" s="194"/>
      <c r="U69" s="194"/>
      <c r="V69" s="194"/>
      <c r="W69" s="194"/>
      <c r="X69" s="173"/>
      <c r="Y69" s="240"/>
      <c r="Z69" s="173"/>
      <c r="AA69" s="194"/>
      <c r="AB69" s="173"/>
      <c r="AC69" s="173"/>
      <c r="AD69" s="173"/>
      <c r="AE69" s="240"/>
      <c r="AF69" s="240"/>
      <c r="AG69" s="240"/>
      <c r="AH69" s="171"/>
      <c r="AI69" s="111"/>
      <c r="AJ69" s="243"/>
    </row>
    <row r="70" spans="1:51" ht="13.5" customHeight="1">
      <c r="A70" s="133"/>
      <c r="B70" s="166"/>
      <c r="C70" s="190"/>
      <c r="D70" s="133"/>
      <c r="E70" s="131"/>
      <c r="F70" s="235"/>
      <c r="G70" s="131"/>
      <c r="H70" s="235"/>
      <c r="I70" s="249"/>
      <c r="J70" s="190"/>
      <c r="K70" s="191"/>
      <c r="L70" s="228"/>
      <c r="M70" s="237"/>
      <c r="N70" s="228"/>
      <c r="O70" s="228"/>
      <c r="P70" s="194"/>
      <c r="Q70" s="237"/>
      <c r="R70" s="133"/>
      <c r="S70" s="166"/>
      <c r="T70" s="194"/>
      <c r="U70" s="194"/>
      <c r="V70" s="194"/>
      <c r="W70" s="194"/>
      <c r="X70" s="173"/>
      <c r="Y70" s="240"/>
      <c r="Z70" s="173"/>
      <c r="AA70" s="194"/>
      <c r="AB70" s="173"/>
      <c r="AC70" s="173"/>
      <c r="AD70" s="173"/>
      <c r="AE70" s="240"/>
      <c r="AF70" s="240"/>
      <c r="AG70" s="240"/>
      <c r="AH70" s="242"/>
      <c r="AI70" s="111"/>
      <c r="AJ70" s="243"/>
      <c r="AK70" s="244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</row>
    <row r="71" spans="1:51" ht="13.5" customHeight="1">
      <c r="A71" s="133"/>
      <c r="B71" s="166"/>
      <c r="D71" s="133"/>
      <c r="F71" s="235"/>
      <c r="H71" s="235"/>
      <c r="L71" s="228"/>
      <c r="M71" s="237"/>
      <c r="N71" s="228"/>
      <c r="P71" s="194"/>
      <c r="T71" s="194"/>
      <c r="U71" s="130"/>
      <c r="V71" s="130"/>
      <c r="W71" s="130"/>
      <c r="X71" s="173"/>
      <c r="Y71" s="240"/>
      <c r="Z71" s="173"/>
      <c r="AA71" s="194"/>
      <c r="AB71" s="173"/>
      <c r="AC71" s="173"/>
      <c r="AD71" s="173"/>
      <c r="AE71" s="240"/>
      <c r="AF71" s="240"/>
      <c r="AG71" s="225"/>
      <c r="AH71" s="171"/>
      <c r="AJ71" s="234"/>
      <c r="AK71" s="244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</row>
    <row r="72" spans="1:51" ht="13.5" customHeight="1">
      <c r="A72" s="133"/>
      <c r="B72" s="148"/>
      <c r="D72" s="133"/>
      <c r="F72" s="235"/>
      <c r="G72" s="133"/>
      <c r="H72" s="235"/>
      <c r="I72" s="113"/>
      <c r="J72" s="240"/>
      <c r="K72" s="261"/>
      <c r="L72" s="111"/>
      <c r="M72" s="111"/>
      <c r="N72" s="111"/>
      <c r="S72" s="148"/>
      <c r="T72" s="230"/>
      <c r="U72" s="230"/>
      <c r="V72" s="230"/>
      <c r="W72" s="230"/>
      <c r="X72" s="225"/>
      <c r="Y72" s="240"/>
      <c r="Z72" s="225"/>
      <c r="AA72" s="230"/>
      <c r="AB72" s="225"/>
      <c r="AC72" s="225"/>
      <c r="AD72" s="225"/>
      <c r="AE72" s="240"/>
      <c r="AF72" s="240"/>
      <c r="AG72" s="229"/>
      <c r="AH72" s="171"/>
      <c r="AK72" s="264"/>
      <c r="AR72" s="111"/>
      <c r="AS72" s="111"/>
      <c r="AT72" s="111"/>
      <c r="AU72" s="111"/>
      <c r="AV72" s="111"/>
      <c r="AW72" s="111"/>
      <c r="AY72" s="119"/>
    </row>
    <row r="73" spans="1:51" ht="13.5" customHeight="1">
      <c r="A73" s="133"/>
      <c r="B73" s="148"/>
      <c r="D73" s="133"/>
      <c r="F73" s="235"/>
      <c r="G73" s="133"/>
      <c r="H73" s="235"/>
      <c r="I73" s="113"/>
      <c r="J73" s="240"/>
      <c r="K73" s="261"/>
      <c r="L73" s="111"/>
      <c r="M73" s="111"/>
      <c r="N73" s="111"/>
      <c r="S73" s="148"/>
      <c r="T73" s="230"/>
      <c r="U73" s="230"/>
      <c r="V73" s="230"/>
      <c r="W73" s="230"/>
      <c r="X73" s="225"/>
      <c r="Y73" s="240"/>
      <c r="Z73" s="225"/>
      <c r="AA73" s="230"/>
      <c r="AB73" s="225"/>
      <c r="AC73" s="225"/>
      <c r="AD73" s="225"/>
      <c r="AE73" s="240"/>
      <c r="AF73" s="240"/>
    </row>
    <row r="74" spans="1:51" ht="13.5" customHeight="1">
      <c r="A74" s="133"/>
      <c r="B74" s="156"/>
      <c r="C74" s="131"/>
      <c r="D74" s="133"/>
      <c r="E74" s="133"/>
      <c r="F74" s="235"/>
      <c r="G74" s="133"/>
      <c r="H74" s="235"/>
      <c r="I74" s="249"/>
      <c r="J74" s="131"/>
      <c r="K74" s="265"/>
      <c r="L74" s="111"/>
      <c r="M74" s="111"/>
      <c r="N74" s="237"/>
      <c r="O74" s="237"/>
      <c r="P74" s="237"/>
      <c r="Q74" s="237"/>
      <c r="R74" s="194"/>
      <c r="S74" s="156"/>
      <c r="T74" s="230"/>
      <c r="U74" s="230"/>
      <c r="V74" s="230"/>
      <c r="W74" s="230"/>
      <c r="X74" s="225"/>
      <c r="Y74" s="240"/>
      <c r="Z74" s="173"/>
      <c r="AA74" s="194"/>
      <c r="AB74" s="173"/>
      <c r="AC74" s="173"/>
      <c r="AD74" s="173"/>
      <c r="AE74" s="240"/>
      <c r="AF74" s="240"/>
      <c r="AG74" s="240"/>
      <c r="AH74" s="194"/>
      <c r="AJ74" s="243"/>
    </row>
    <row r="75" spans="1:51" ht="13.5" customHeight="1">
      <c r="A75" s="133"/>
      <c r="B75" s="156"/>
      <c r="C75" s="131"/>
      <c r="D75" s="133"/>
      <c r="E75" s="133"/>
      <c r="F75" s="133"/>
      <c r="G75" s="133"/>
      <c r="H75" s="133"/>
      <c r="I75" s="250"/>
      <c r="J75" s="240"/>
      <c r="K75" s="262"/>
      <c r="L75" s="111"/>
      <c r="M75" s="237"/>
      <c r="N75" s="228"/>
      <c r="T75" s="230"/>
      <c r="U75" s="230"/>
      <c r="V75" s="230"/>
      <c r="W75" s="230"/>
      <c r="X75" s="225"/>
      <c r="Y75" s="229"/>
      <c r="Z75" s="225"/>
      <c r="AA75" s="230"/>
      <c r="AB75" s="225"/>
      <c r="AC75" s="225"/>
      <c r="AD75" s="225"/>
      <c r="AE75" s="229"/>
      <c r="AF75" s="229"/>
      <c r="AG75" s="229"/>
      <c r="AH75" s="171"/>
      <c r="AI75" s="111"/>
    </row>
    <row r="76" spans="1:51" ht="11.25" customHeight="1">
      <c r="A76" s="133"/>
      <c r="B76" s="177"/>
      <c r="C76" s="115"/>
      <c r="D76" s="133"/>
      <c r="E76" s="133"/>
      <c r="F76" s="133"/>
      <c r="G76" s="133"/>
      <c r="H76" s="133"/>
      <c r="I76" s="113"/>
      <c r="J76" s="190"/>
      <c r="K76" s="130"/>
      <c r="L76" s="228"/>
      <c r="M76" s="111"/>
      <c r="N76" s="111"/>
      <c r="O76" s="111"/>
      <c r="S76" s="177"/>
      <c r="T76" s="230"/>
      <c r="U76" s="230"/>
      <c r="V76" s="230"/>
      <c r="W76" s="230"/>
      <c r="X76" s="225"/>
      <c r="Y76" s="229"/>
      <c r="Z76" s="225"/>
      <c r="AA76" s="230"/>
      <c r="AB76" s="225"/>
      <c r="AC76" s="225"/>
      <c r="AD76" s="225"/>
      <c r="AE76" s="229"/>
      <c r="AF76" s="229"/>
      <c r="AG76" s="229"/>
      <c r="AH76" s="171"/>
      <c r="AJ76" s="279"/>
      <c r="AK76" s="231"/>
      <c r="AL76" s="111"/>
      <c r="AM76" s="278"/>
      <c r="AN76" s="231"/>
    </row>
    <row r="77" spans="1:51" ht="11.25" customHeight="1">
      <c r="A77" s="133"/>
      <c r="B77" s="171"/>
      <c r="C77" s="190"/>
      <c r="D77" s="191"/>
      <c r="E77" s="191"/>
      <c r="F77" s="191"/>
      <c r="G77" s="191"/>
      <c r="H77" s="235"/>
      <c r="I77" s="229"/>
      <c r="L77" s="228"/>
      <c r="M77" s="228"/>
      <c r="N77" s="228"/>
      <c r="O77" s="228"/>
      <c r="P77" s="228"/>
      <c r="Q77" s="228"/>
      <c r="R77" s="230"/>
      <c r="S77" s="171"/>
      <c r="T77" s="230"/>
      <c r="U77" s="230"/>
      <c r="V77" s="230"/>
      <c r="W77" s="230"/>
      <c r="X77" s="225"/>
      <c r="Y77" s="229"/>
      <c r="Z77" s="225"/>
      <c r="AA77" s="230"/>
      <c r="AB77" s="225"/>
      <c r="AC77" s="225"/>
      <c r="AD77" s="225"/>
      <c r="AE77" s="229"/>
      <c r="AF77" s="229"/>
      <c r="AG77" s="229"/>
      <c r="AH77" s="171"/>
      <c r="AJ77" s="279"/>
      <c r="AK77" s="233"/>
      <c r="AL77" s="111"/>
      <c r="AM77" s="278"/>
      <c r="AN77" s="233"/>
    </row>
    <row r="78" spans="1:51" ht="11.25" customHeight="1">
      <c r="A78" s="133"/>
      <c r="B78" s="177"/>
      <c r="C78" s="190"/>
      <c r="D78" s="191"/>
      <c r="E78" s="191"/>
      <c r="F78" s="191"/>
      <c r="G78" s="191"/>
      <c r="H78" s="235"/>
      <c r="I78" s="266"/>
      <c r="J78" s="190"/>
      <c r="K78" s="130"/>
      <c r="L78" s="228"/>
      <c r="N78" s="228"/>
      <c r="O78" s="228"/>
      <c r="P78" s="228"/>
      <c r="Q78" s="228"/>
      <c r="R78" s="230"/>
      <c r="S78" s="177"/>
      <c r="T78" s="230"/>
      <c r="U78" s="230"/>
      <c r="V78" s="230"/>
      <c r="W78" s="230"/>
      <c r="X78" s="225"/>
      <c r="Y78" s="229"/>
      <c r="Z78" s="225"/>
      <c r="AA78" s="230"/>
      <c r="AB78" s="225"/>
      <c r="AC78" s="225"/>
      <c r="AD78" s="225"/>
      <c r="AE78" s="229"/>
      <c r="AF78" s="229"/>
      <c r="AG78" s="229"/>
      <c r="AH78" s="171"/>
      <c r="AI78" s="111"/>
      <c r="AJ78" s="258"/>
      <c r="AK78" s="233"/>
      <c r="AL78" s="111"/>
      <c r="AM78" s="111"/>
      <c r="AN78" s="111"/>
      <c r="AO78" s="111"/>
    </row>
    <row r="79" spans="1:51" ht="11.25" customHeight="1">
      <c r="A79" s="133"/>
      <c r="B79" s="225"/>
      <c r="C79" s="130"/>
      <c r="D79" s="130"/>
      <c r="E79" s="130"/>
      <c r="F79" s="130"/>
      <c r="G79" s="130"/>
      <c r="H79" s="130"/>
      <c r="I79" s="130"/>
      <c r="J79" s="145"/>
      <c r="K79" s="130"/>
      <c r="L79" s="130"/>
      <c r="M79" s="122"/>
      <c r="N79" s="122"/>
      <c r="O79" s="122"/>
      <c r="P79" s="122"/>
      <c r="Q79" s="122"/>
      <c r="R79" s="130"/>
      <c r="S79" s="130"/>
      <c r="T79" s="225"/>
      <c r="U79" s="225"/>
      <c r="V79" s="225"/>
      <c r="W79" s="225"/>
      <c r="X79" s="225"/>
      <c r="Y79" s="225"/>
      <c r="Z79" s="225"/>
      <c r="AA79" s="230"/>
      <c r="AB79" s="225"/>
      <c r="AC79" s="225"/>
      <c r="AD79" s="225"/>
      <c r="AE79" s="225"/>
      <c r="AF79" s="225"/>
      <c r="AG79" s="225"/>
      <c r="AH79" s="130"/>
      <c r="AJ79" s="258"/>
      <c r="AK79" s="233"/>
      <c r="AL79" s="111"/>
      <c r="AM79" s="252"/>
      <c r="AN79" s="233"/>
    </row>
    <row r="80" spans="1:51" ht="11.25" customHeight="1">
      <c r="A80" s="133"/>
      <c r="B80" s="171"/>
      <c r="C80" s="131"/>
      <c r="D80" s="133"/>
      <c r="E80" s="133"/>
      <c r="F80" s="133"/>
      <c r="G80" s="133"/>
      <c r="H80" s="133"/>
      <c r="I80" s="194"/>
      <c r="J80" s="190"/>
      <c r="K80" s="191"/>
      <c r="L80" s="194"/>
      <c r="M80" s="237"/>
      <c r="N80" s="237"/>
      <c r="O80" s="237"/>
      <c r="P80" s="237"/>
      <c r="Q80" s="237"/>
      <c r="R80" s="194"/>
      <c r="T80" s="230"/>
      <c r="U80" s="230"/>
      <c r="V80" s="230"/>
      <c r="W80" s="230"/>
      <c r="X80" s="225"/>
      <c r="Y80" s="229"/>
      <c r="Z80" s="225"/>
      <c r="AA80" s="230"/>
      <c r="AB80" s="225"/>
      <c r="AC80" s="225"/>
      <c r="AD80" s="225"/>
      <c r="AE80" s="229"/>
      <c r="AF80" s="229"/>
      <c r="AG80" s="229"/>
      <c r="AH80" s="154"/>
      <c r="AJ80" s="111"/>
      <c r="AL80" s="111"/>
      <c r="AM80" s="234"/>
      <c r="AN80" s="111"/>
    </row>
    <row r="81" spans="1:40" ht="11.25" customHeight="1">
      <c r="A81" s="133"/>
      <c r="B81" s="171"/>
      <c r="C81" s="131"/>
      <c r="D81" s="133"/>
      <c r="E81" s="133"/>
      <c r="F81" s="133"/>
      <c r="G81" s="133"/>
      <c r="H81" s="133"/>
      <c r="I81" s="194"/>
      <c r="J81" s="131"/>
      <c r="K81" s="133"/>
      <c r="L81" s="194"/>
      <c r="M81" s="237"/>
      <c r="N81" s="237"/>
      <c r="O81" s="237"/>
      <c r="P81" s="237"/>
      <c r="Q81" s="237"/>
      <c r="R81" s="194"/>
      <c r="S81" s="194"/>
      <c r="T81" s="230"/>
      <c r="U81" s="230"/>
      <c r="V81" s="230"/>
      <c r="W81" s="230"/>
      <c r="X81" s="225"/>
      <c r="Y81" s="229"/>
      <c r="Z81" s="225"/>
      <c r="AA81" s="230"/>
      <c r="AB81" s="225"/>
      <c r="AC81" s="225"/>
      <c r="AD81" s="225"/>
      <c r="AE81" s="229"/>
      <c r="AF81" s="229"/>
      <c r="AG81" s="229"/>
      <c r="AH81" s="154"/>
      <c r="AJ81" s="243"/>
      <c r="AK81" s="244"/>
      <c r="AL81" s="111"/>
      <c r="AM81" s="243"/>
      <c r="AN81" s="244"/>
    </row>
    <row r="82" spans="1:40" ht="12" customHeight="1">
      <c r="A82" s="130"/>
      <c r="B82" s="171"/>
      <c r="C82" s="131"/>
      <c r="D82" s="133"/>
      <c r="E82" s="133"/>
      <c r="F82" s="133"/>
      <c r="G82" s="133"/>
      <c r="H82" s="133"/>
      <c r="I82" s="194"/>
      <c r="J82" s="131"/>
      <c r="K82" s="133"/>
      <c r="L82" s="131"/>
      <c r="M82" s="237"/>
      <c r="N82" s="237"/>
      <c r="O82" s="237"/>
      <c r="P82" s="237"/>
      <c r="Q82" s="237"/>
      <c r="R82" s="194"/>
      <c r="S82" s="194"/>
      <c r="T82" s="230"/>
      <c r="U82" s="230"/>
      <c r="V82" s="230"/>
      <c r="W82" s="230"/>
      <c r="X82" s="225"/>
      <c r="Y82" s="229"/>
      <c r="Z82" s="225"/>
      <c r="AA82" s="230"/>
      <c r="AB82" s="225"/>
      <c r="AC82" s="225"/>
      <c r="AD82" s="225"/>
      <c r="AE82" s="229"/>
      <c r="AF82" s="229"/>
      <c r="AG82" s="229"/>
      <c r="AH82" s="154"/>
      <c r="AJ82" s="243"/>
      <c r="AK82" s="244"/>
      <c r="AL82" s="111"/>
      <c r="AM82" s="243"/>
      <c r="AN82" s="244"/>
    </row>
    <row r="83" spans="1:40">
      <c r="A83" s="133"/>
      <c r="B83" s="171"/>
      <c r="C83" s="131"/>
      <c r="D83" s="133"/>
      <c r="E83" s="133"/>
      <c r="F83" s="133"/>
      <c r="G83" s="133"/>
      <c r="H83" s="133"/>
      <c r="I83" s="194"/>
      <c r="J83" s="131"/>
      <c r="K83" s="131"/>
      <c r="L83" s="131"/>
      <c r="M83" s="115"/>
      <c r="N83" s="115"/>
      <c r="O83" s="237"/>
      <c r="P83" s="237"/>
      <c r="Q83" s="237"/>
      <c r="R83" s="194"/>
      <c r="S83" s="194"/>
      <c r="T83" s="230"/>
      <c r="U83" s="230"/>
      <c r="V83" s="230"/>
      <c r="W83" s="230"/>
      <c r="X83" s="225"/>
      <c r="Y83" s="229"/>
      <c r="Z83" s="225"/>
      <c r="AA83" s="230"/>
      <c r="AB83" s="225"/>
      <c r="AC83" s="225"/>
      <c r="AD83" s="225"/>
      <c r="AE83" s="229"/>
      <c r="AF83" s="229"/>
      <c r="AG83" s="229"/>
      <c r="AH83" s="177"/>
      <c r="AJ83" s="243"/>
      <c r="AK83" s="244"/>
      <c r="AL83" s="111"/>
      <c r="AM83" s="243"/>
      <c r="AN83" s="244"/>
    </row>
    <row r="84" spans="1:40">
      <c r="A84" s="137"/>
      <c r="B84" s="171"/>
      <c r="C84" s="131"/>
      <c r="D84" s="133"/>
      <c r="E84" s="133"/>
      <c r="F84" s="133"/>
      <c r="G84" s="133"/>
      <c r="H84" s="133"/>
      <c r="I84" s="194"/>
      <c r="J84" s="131"/>
      <c r="K84" s="131"/>
      <c r="L84" s="131"/>
      <c r="M84" s="115"/>
      <c r="N84" s="115"/>
      <c r="O84" s="237"/>
      <c r="P84" s="237"/>
      <c r="Q84" s="237"/>
      <c r="R84" s="194"/>
      <c r="S84" s="194"/>
      <c r="T84" s="230"/>
      <c r="U84" s="230"/>
      <c r="V84" s="230"/>
      <c r="W84" s="230"/>
      <c r="X84" s="225"/>
      <c r="Y84" s="229"/>
      <c r="Z84" s="225"/>
      <c r="AA84" s="230"/>
      <c r="AB84" s="225"/>
      <c r="AC84" s="225"/>
      <c r="AD84" s="225"/>
      <c r="AE84" s="229"/>
      <c r="AF84" s="229"/>
      <c r="AG84" s="229"/>
      <c r="AH84" s="177"/>
      <c r="AI84" s="111"/>
      <c r="AJ84" s="243"/>
      <c r="AK84" s="244"/>
      <c r="AL84" s="111"/>
      <c r="AM84" s="111"/>
      <c r="AN84" s="244"/>
    </row>
    <row r="85" spans="1:40">
      <c r="A85" s="137"/>
      <c r="B85" s="171"/>
      <c r="C85" s="131"/>
      <c r="D85" s="133"/>
      <c r="E85" s="133"/>
      <c r="F85" s="133"/>
      <c r="G85" s="133"/>
      <c r="H85" s="133"/>
      <c r="I85" s="194"/>
      <c r="J85" s="131"/>
      <c r="K85" s="133"/>
      <c r="L85" s="194"/>
      <c r="M85" s="237"/>
      <c r="N85" s="237"/>
      <c r="O85" s="237"/>
      <c r="P85" s="237"/>
      <c r="Q85" s="237"/>
      <c r="R85" s="194"/>
      <c r="S85" s="194"/>
      <c r="T85" s="230"/>
      <c r="U85" s="230"/>
      <c r="V85" s="230"/>
      <c r="W85" s="230"/>
      <c r="X85" s="225"/>
      <c r="Y85" s="229"/>
      <c r="Z85" s="225"/>
      <c r="AA85" s="230"/>
      <c r="AB85" s="225"/>
      <c r="AC85" s="225"/>
      <c r="AD85" s="225"/>
      <c r="AE85" s="229"/>
      <c r="AF85" s="229"/>
      <c r="AG85" s="229"/>
      <c r="AH85" s="177"/>
      <c r="AI85" s="111"/>
      <c r="AJ85" s="243"/>
      <c r="AK85" s="244"/>
      <c r="AL85" s="111"/>
      <c r="AM85" s="243"/>
      <c r="AN85" s="244"/>
    </row>
    <row r="86" spans="1:40">
      <c r="A86" s="133"/>
      <c r="B86" s="171"/>
      <c r="C86" s="131"/>
      <c r="D86" s="133"/>
      <c r="E86" s="133"/>
      <c r="F86" s="133"/>
      <c r="G86" s="133"/>
      <c r="H86" s="133"/>
      <c r="I86" s="194"/>
      <c r="J86" s="131"/>
      <c r="K86" s="133"/>
      <c r="L86" s="194"/>
      <c r="M86" s="237"/>
      <c r="N86" s="237"/>
      <c r="O86" s="237"/>
      <c r="P86" s="237"/>
      <c r="Q86" s="237"/>
      <c r="R86" s="194"/>
      <c r="S86" s="194"/>
      <c r="T86" s="230"/>
      <c r="U86" s="230"/>
      <c r="V86" s="230"/>
      <c r="W86" s="230"/>
      <c r="X86" s="225"/>
      <c r="Y86" s="229"/>
      <c r="Z86" s="225"/>
      <c r="AA86" s="230"/>
      <c r="AB86" s="225"/>
      <c r="AC86" s="225"/>
      <c r="AD86" s="225"/>
      <c r="AE86" s="229"/>
      <c r="AF86" s="229"/>
      <c r="AG86" s="229"/>
      <c r="AH86" s="154"/>
      <c r="AI86" s="111"/>
      <c r="AJ86" s="243"/>
      <c r="AK86" s="244"/>
      <c r="AL86" s="111"/>
      <c r="AM86" s="243"/>
      <c r="AN86" s="244"/>
    </row>
    <row r="87" spans="1:40">
      <c r="A87" s="137"/>
      <c r="B87" s="171"/>
      <c r="C87" s="131"/>
      <c r="D87" s="133"/>
      <c r="E87" s="133"/>
      <c r="F87" s="133"/>
      <c r="G87" s="133"/>
      <c r="H87" s="133"/>
      <c r="I87" s="194"/>
      <c r="J87" s="131"/>
      <c r="K87" s="133"/>
      <c r="L87" s="194"/>
      <c r="M87" s="237"/>
      <c r="N87" s="237"/>
      <c r="O87" s="237"/>
      <c r="P87" s="237"/>
      <c r="Q87" s="237"/>
      <c r="R87" s="194"/>
      <c r="S87" s="194"/>
      <c r="T87" s="230"/>
      <c r="U87" s="230"/>
      <c r="V87" s="230"/>
      <c r="W87" s="230"/>
      <c r="X87" s="225"/>
      <c r="Y87" s="229"/>
      <c r="Z87" s="225"/>
      <c r="AA87" s="230"/>
      <c r="AB87" s="225"/>
      <c r="AC87" s="225"/>
      <c r="AD87" s="225"/>
      <c r="AE87" s="229"/>
      <c r="AF87" s="229"/>
      <c r="AG87" s="229"/>
      <c r="AH87" s="130"/>
      <c r="AJ87" s="243"/>
      <c r="AK87" s="244"/>
      <c r="AL87" s="111"/>
      <c r="AM87" s="243"/>
      <c r="AN87" s="244"/>
    </row>
    <row r="88" spans="1:40">
      <c r="A88" s="133"/>
      <c r="B88" s="177"/>
      <c r="C88" s="131"/>
      <c r="D88" s="133"/>
      <c r="E88" s="133"/>
      <c r="F88" s="133"/>
      <c r="G88" s="133"/>
      <c r="H88" s="246"/>
      <c r="I88" s="240"/>
      <c r="J88" s="131"/>
      <c r="K88" s="133"/>
      <c r="L88" s="194"/>
      <c r="M88" s="237"/>
      <c r="N88" s="237"/>
      <c r="O88" s="237"/>
      <c r="P88" s="237"/>
      <c r="Q88" s="237"/>
      <c r="R88" s="194"/>
      <c r="S88" s="194"/>
      <c r="T88" s="230"/>
      <c r="U88" s="230"/>
      <c r="V88" s="230"/>
      <c r="W88" s="230"/>
      <c r="X88" s="225"/>
      <c r="Y88" s="229"/>
      <c r="Z88" s="225"/>
      <c r="AA88" s="230"/>
      <c r="AB88" s="225"/>
      <c r="AC88" s="225"/>
      <c r="AD88" s="225"/>
      <c r="AE88" s="229"/>
      <c r="AF88" s="229"/>
      <c r="AG88" s="229"/>
      <c r="AH88" s="177"/>
      <c r="AJ88" s="243"/>
      <c r="AK88" s="244"/>
      <c r="AL88" s="111"/>
      <c r="AM88" s="243"/>
      <c r="AN88" s="244"/>
    </row>
    <row r="89" spans="1:40">
      <c r="A89" s="137"/>
      <c r="B89" s="177"/>
      <c r="C89" s="131"/>
      <c r="D89" s="133"/>
      <c r="E89" s="133"/>
      <c r="F89" s="133"/>
      <c r="G89" s="133"/>
      <c r="H89" s="133"/>
      <c r="I89" s="130"/>
      <c r="J89" s="131"/>
      <c r="K89" s="133"/>
      <c r="L89" s="194"/>
      <c r="M89" s="115"/>
      <c r="N89" s="115"/>
      <c r="O89" s="237"/>
      <c r="P89" s="237"/>
      <c r="Q89" s="237"/>
      <c r="R89" s="194"/>
      <c r="S89" s="194"/>
      <c r="T89" s="230"/>
      <c r="U89" s="230"/>
      <c r="V89" s="230"/>
      <c r="W89" s="230"/>
      <c r="X89" s="225"/>
      <c r="Y89" s="229"/>
      <c r="Z89" s="225"/>
      <c r="AA89" s="230"/>
      <c r="AB89" s="225"/>
      <c r="AC89" s="225"/>
      <c r="AD89" s="225"/>
      <c r="AE89" s="229"/>
      <c r="AF89" s="229"/>
      <c r="AG89" s="229"/>
      <c r="AH89" s="177"/>
      <c r="AI89" s="111"/>
      <c r="AJ89" s="243"/>
      <c r="AK89" s="244"/>
      <c r="AL89" s="111"/>
      <c r="AM89" s="243"/>
      <c r="AN89" s="244"/>
    </row>
    <row r="90" spans="1:40">
      <c r="A90" s="133"/>
      <c r="B90" s="177"/>
      <c r="C90" s="131"/>
      <c r="D90" s="133"/>
      <c r="E90" s="133"/>
      <c r="F90" s="133"/>
      <c r="G90" s="133"/>
      <c r="H90" s="246"/>
      <c r="I90" s="240"/>
      <c r="J90" s="131"/>
      <c r="K90" s="246"/>
      <c r="L90" s="194"/>
      <c r="M90" s="237"/>
      <c r="N90" s="237"/>
      <c r="O90" s="237"/>
      <c r="P90" s="237"/>
      <c r="Q90" s="237"/>
      <c r="R90" s="194"/>
      <c r="S90" s="194"/>
      <c r="T90" s="230"/>
      <c r="U90" s="230"/>
      <c r="V90" s="230"/>
      <c r="W90" s="230"/>
      <c r="X90" s="225"/>
      <c r="Y90" s="229"/>
      <c r="Z90" s="225"/>
      <c r="AA90" s="230"/>
      <c r="AB90" s="225"/>
      <c r="AC90" s="225"/>
      <c r="AD90" s="225"/>
      <c r="AE90" s="229"/>
      <c r="AF90" s="229"/>
      <c r="AG90" s="229"/>
      <c r="AH90" s="177"/>
      <c r="AJ90" s="247"/>
      <c r="AK90" s="111"/>
      <c r="AL90" s="111"/>
      <c r="AM90" s="234"/>
      <c r="AN90" s="111"/>
    </row>
    <row r="91" spans="1:40">
      <c r="A91" s="133"/>
      <c r="B91" s="177"/>
      <c r="C91" s="131"/>
      <c r="D91" s="133"/>
      <c r="E91" s="133"/>
      <c r="F91" s="133"/>
      <c r="G91" s="133"/>
      <c r="H91" s="246"/>
      <c r="I91" s="240"/>
      <c r="J91" s="131"/>
      <c r="K91" s="133"/>
      <c r="L91" s="194"/>
      <c r="M91" s="237"/>
      <c r="N91" s="237"/>
      <c r="O91" s="237"/>
      <c r="P91" s="237"/>
      <c r="Q91" s="237"/>
      <c r="R91" s="194"/>
      <c r="S91" s="194"/>
      <c r="T91" s="230"/>
      <c r="U91" s="230"/>
      <c r="V91" s="230"/>
      <c r="W91" s="230"/>
      <c r="X91" s="225"/>
      <c r="Y91" s="229"/>
      <c r="Z91" s="225"/>
      <c r="AA91" s="230"/>
      <c r="AB91" s="225"/>
      <c r="AC91" s="225"/>
      <c r="AD91" s="225"/>
      <c r="AE91" s="229"/>
      <c r="AF91" s="229"/>
      <c r="AG91" s="229"/>
      <c r="AH91" s="177"/>
      <c r="AJ91" s="278"/>
      <c r="AK91" s="231"/>
      <c r="AL91" s="111"/>
      <c r="AM91" s="278"/>
      <c r="AN91" s="231"/>
    </row>
    <row r="92" spans="1:40">
      <c r="A92" s="137"/>
      <c r="B92" s="177"/>
      <c r="C92" s="131"/>
      <c r="D92" s="133"/>
      <c r="E92" s="133"/>
      <c r="F92" s="133"/>
      <c r="G92" s="133"/>
      <c r="H92" s="133"/>
      <c r="I92" s="194"/>
      <c r="J92" s="131"/>
      <c r="K92" s="133"/>
      <c r="L92" s="194"/>
      <c r="M92" s="237"/>
      <c r="N92" s="237"/>
      <c r="O92" s="237"/>
      <c r="P92" s="237"/>
      <c r="Q92" s="237"/>
      <c r="R92" s="194"/>
      <c r="S92" s="194"/>
      <c r="T92" s="230"/>
      <c r="U92" s="230"/>
      <c r="V92" s="230"/>
      <c r="W92" s="230"/>
      <c r="X92" s="225"/>
      <c r="Y92" s="229"/>
      <c r="Z92" s="225"/>
      <c r="AA92" s="230"/>
      <c r="AB92" s="225"/>
      <c r="AC92" s="225"/>
      <c r="AD92" s="225"/>
      <c r="AE92" s="229"/>
      <c r="AF92" s="229"/>
      <c r="AG92" s="229"/>
      <c r="AH92" s="177"/>
      <c r="AJ92" s="278"/>
      <c r="AK92" s="233"/>
      <c r="AL92" s="111"/>
      <c r="AM92" s="278"/>
      <c r="AN92" s="233"/>
    </row>
    <row r="93" spans="1:40">
      <c r="A93" s="137"/>
      <c r="B93" s="177"/>
      <c r="C93" s="137"/>
      <c r="D93" s="137"/>
      <c r="E93" s="137"/>
      <c r="F93" s="137"/>
      <c r="G93" s="137"/>
      <c r="H93" s="137"/>
      <c r="I93" s="130"/>
      <c r="J93" s="131"/>
      <c r="K93" s="133"/>
      <c r="L93" s="130"/>
      <c r="M93" s="122"/>
      <c r="N93" s="122"/>
      <c r="O93" s="122"/>
      <c r="P93" s="122"/>
      <c r="Q93" s="122"/>
      <c r="R93" s="130"/>
      <c r="S93" s="130"/>
      <c r="T93" s="130"/>
      <c r="U93" s="130"/>
      <c r="V93" s="130"/>
      <c r="W93" s="130"/>
      <c r="X93" s="173"/>
      <c r="Y93" s="130"/>
      <c r="Z93" s="173"/>
      <c r="AA93" s="194"/>
      <c r="AB93" s="173"/>
      <c r="AC93" s="173"/>
      <c r="AD93" s="173"/>
      <c r="AE93" s="130"/>
      <c r="AF93" s="130"/>
      <c r="AG93" s="130"/>
      <c r="AH93" s="130"/>
      <c r="AJ93" s="234"/>
      <c r="AK93" s="111"/>
      <c r="AL93" s="111"/>
      <c r="AM93" s="234"/>
      <c r="AN93" s="111"/>
    </row>
    <row r="94" spans="1:40">
      <c r="A94" s="267"/>
      <c r="B94" s="243"/>
      <c r="C94" s="244"/>
      <c r="D94" s="267"/>
      <c r="E94" s="267"/>
      <c r="F94" s="267"/>
      <c r="G94" s="267"/>
      <c r="H94" s="268"/>
      <c r="I94" s="115"/>
      <c r="J94" s="244"/>
      <c r="K94" s="267"/>
      <c r="L94" s="111"/>
      <c r="M94" s="237"/>
      <c r="N94" s="237"/>
      <c r="O94" s="237"/>
      <c r="P94" s="237"/>
      <c r="Q94" s="237"/>
      <c r="R94" s="267"/>
      <c r="S94" s="243"/>
      <c r="T94" s="237"/>
      <c r="U94" s="237"/>
      <c r="V94" s="237"/>
      <c r="W94" s="237"/>
      <c r="X94" s="269"/>
      <c r="Y94" s="115"/>
      <c r="Z94" s="269"/>
      <c r="AA94" s="237"/>
      <c r="AB94" s="269"/>
      <c r="AC94" s="269"/>
      <c r="AD94" s="269"/>
      <c r="AE94" s="115"/>
      <c r="AF94" s="115"/>
      <c r="AG94" s="115"/>
      <c r="AH94" s="243"/>
      <c r="AJ94" s="243"/>
      <c r="AK94" s="244"/>
      <c r="AL94" s="111"/>
      <c r="AM94" s="243"/>
      <c r="AN94" s="244"/>
    </row>
    <row r="95" spans="1:40">
      <c r="A95" s="267"/>
      <c r="B95" s="243"/>
      <c r="C95" s="244"/>
      <c r="D95" s="267"/>
      <c r="E95" s="267"/>
      <c r="F95" s="267"/>
      <c r="G95" s="267"/>
      <c r="H95" s="268"/>
      <c r="I95" s="115"/>
      <c r="J95" s="244"/>
      <c r="K95" s="267"/>
      <c r="L95" s="111"/>
      <c r="M95" s="237"/>
      <c r="N95" s="237"/>
      <c r="O95" s="237"/>
      <c r="P95" s="237"/>
      <c r="Q95" s="237"/>
      <c r="R95" s="267"/>
      <c r="S95" s="243"/>
      <c r="T95" s="111"/>
      <c r="U95" s="111"/>
      <c r="V95" s="111"/>
      <c r="W95" s="111"/>
      <c r="Y95" s="115"/>
      <c r="AE95" s="115"/>
      <c r="AF95" s="115"/>
      <c r="AG95" s="115"/>
      <c r="AH95" s="243"/>
      <c r="AJ95" s="243"/>
      <c r="AK95" s="244"/>
      <c r="AL95" s="111"/>
      <c r="AM95" s="243"/>
      <c r="AN95" s="244"/>
    </row>
    <row r="96" spans="1:40">
      <c r="A96" s="267"/>
      <c r="B96" s="243"/>
      <c r="C96" s="244"/>
      <c r="D96" s="267"/>
      <c r="E96" s="267"/>
      <c r="F96" s="267"/>
      <c r="G96" s="267"/>
      <c r="H96" s="268"/>
      <c r="I96" s="115"/>
      <c r="J96" s="244"/>
      <c r="K96" s="267"/>
      <c r="L96" s="111"/>
      <c r="M96" s="237"/>
      <c r="N96" s="237"/>
      <c r="O96" s="237"/>
      <c r="P96" s="237"/>
      <c r="Q96" s="237"/>
      <c r="R96" s="267"/>
      <c r="S96" s="243"/>
      <c r="T96" s="111"/>
      <c r="U96" s="111"/>
      <c r="V96" s="111"/>
      <c r="W96" s="111"/>
      <c r="Y96" s="115"/>
      <c r="AE96" s="115"/>
      <c r="AF96" s="115"/>
      <c r="AG96" s="115"/>
      <c r="AH96" s="243"/>
      <c r="AJ96" s="243"/>
      <c r="AK96" s="244"/>
      <c r="AL96" s="111"/>
      <c r="AM96" s="243"/>
      <c r="AN96" s="244"/>
    </row>
    <row r="97" spans="1:40">
      <c r="B97" s="270"/>
      <c r="C97" s="271"/>
      <c r="D97" s="272"/>
      <c r="E97" s="267"/>
      <c r="F97" s="272"/>
      <c r="G97" s="267"/>
      <c r="H97" s="272"/>
      <c r="I97" s="273"/>
      <c r="J97" s="271"/>
      <c r="K97" s="272"/>
      <c r="L97" s="111"/>
      <c r="M97" s="115"/>
      <c r="N97" s="115"/>
      <c r="O97" s="237"/>
      <c r="P97" s="237"/>
      <c r="Q97" s="237"/>
      <c r="R97" s="267"/>
      <c r="S97" s="270"/>
      <c r="T97" s="273"/>
      <c r="U97" s="273"/>
      <c r="V97" s="273"/>
      <c r="W97" s="273"/>
      <c r="X97" s="274"/>
      <c r="Y97" s="275"/>
      <c r="Z97" s="274"/>
      <c r="AA97" s="273"/>
      <c r="AB97" s="274"/>
      <c r="AC97" s="274"/>
      <c r="AD97" s="274"/>
      <c r="AE97" s="275"/>
      <c r="AF97" s="275"/>
      <c r="AG97" s="275"/>
      <c r="AH97" s="270"/>
      <c r="AJ97" s="243"/>
      <c r="AK97" s="244"/>
      <c r="AL97" s="111"/>
      <c r="AM97" s="243"/>
      <c r="AN97" s="244"/>
    </row>
    <row r="98" spans="1:40">
      <c r="B98" s="171"/>
      <c r="C98" s="190"/>
      <c r="D98" s="191"/>
      <c r="E98" s="131"/>
      <c r="F98" s="191"/>
      <c r="G98" s="131"/>
      <c r="H98" s="235"/>
      <c r="I98" s="276"/>
      <c r="J98" s="190"/>
      <c r="K98" s="133"/>
      <c r="L98" s="228"/>
      <c r="M98" s="115"/>
      <c r="N98" s="228"/>
      <c r="O98" s="275"/>
      <c r="P98" s="230"/>
      <c r="Q98" s="230"/>
      <c r="R98" s="230"/>
      <c r="S98" s="242"/>
      <c r="T98" s="194"/>
      <c r="U98" s="194"/>
      <c r="V98" s="194"/>
      <c r="W98" s="194"/>
      <c r="X98" s="173"/>
      <c r="Y98" s="240"/>
      <c r="Z98" s="173"/>
      <c r="AA98" s="194"/>
      <c r="AB98" s="173"/>
      <c r="AC98" s="173"/>
      <c r="AD98" s="173"/>
      <c r="AE98" s="240"/>
      <c r="AF98" s="240"/>
      <c r="AG98" s="240"/>
      <c r="AH98" s="171"/>
      <c r="AJ98" s="243"/>
      <c r="AK98" s="244"/>
      <c r="AL98" s="111"/>
      <c r="AM98" s="243"/>
      <c r="AN98" s="244"/>
    </row>
    <row r="99" spans="1:40">
      <c r="B99" s="177"/>
      <c r="C99" s="131"/>
      <c r="D99" s="133"/>
      <c r="E99" s="240"/>
      <c r="F99" s="133"/>
      <c r="G99" s="240"/>
      <c r="H99" s="133"/>
      <c r="I99" s="194"/>
      <c r="J99" s="138"/>
      <c r="K99" s="246"/>
      <c r="L99" s="237"/>
      <c r="M99" s="115"/>
      <c r="N99" s="237"/>
      <c r="O99" s="115"/>
      <c r="P99" s="115"/>
      <c r="Q99" s="115"/>
      <c r="R99" s="133"/>
      <c r="S99" s="242"/>
      <c r="T99" s="194"/>
      <c r="U99" s="194"/>
      <c r="V99" s="194"/>
      <c r="W99" s="194"/>
      <c r="X99" s="173"/>
      <c r="Y99" s="240"/>
      <c r="Z99" s="173"/>
      <c r="AA99" s="194"/>
      <c r="AB99" s="173"/>
      <c r="AC99" s="173"/>
      <c r="AD99" s="173"/>
      <c r="AE99" s="240"/>
      <c r="AF99" s="240"/>
      <c r="AG99" s="240"/>
      <c r="AH99" s="177"/>
      <c r="AJ99" s="243"/>
      <c r="AK99" s="244"/>
      <c r="AL99" s="111"/>
      <c r="AM99" s="243"/>
      <c r="AN99" s="244"/>
    </row>
    <row r="100" spans="1:40">
      <c r="A100" s="133"/>
      <c r="B100" s="177"/>
      <c r="C100" s="131"/>
      <c r="D100" s="133"/>
      <c r="E100" s="133"/>
      <c r="F100" s="133"/>
      <c r="G100" s="133"/>
      <c r="H100" s="246"/>
      <c r="I100" s="240"/>
      <c r="J100" s="131"/>
      <c r="K100" s="191"/>
      <c r="L100" s="237"/>
      <c r="M100" s="237"/>
      <c r="N100" s="237"/>
      <c r="O100" s="237"/>
      <c r="P100" s="237"/>
      <c r="Q100" s="237"/>
      <c r="R100" s="133"/>
      <c r="S100" s="242"/>
      <c r="T100" s="194"/>
      <c r="U100" s="194"/>
      <c r="V100" s="194"/>
      <c r="W100" s="194"/>
      <c r="X100" s="173"/>
      <c r="Y100" s="240"/>
      <c r="Z100" s="173"/>
      <c r="AA100" s="194"/>
      <c r="AB100" s="173"/>
      <c r="AC100" s="173"/>
      <c r="AD100" s="173"/>
      <c r="AE100" s="240"/>
      <c r="AF100" s="240"/>
      <c r="AG100" s="240"/>
      <c r="AH100" s="242"/>
      <c r="AJ100" s="243"/>
      <c r="AK100" s="244"/>
      <c r="AL100" s="111"/>
      <c r="AM100" s="243"/>
      <c r="AN100" s="244"/>
    </row>
    <row r="101" spans="1:40">
      <c r="A101" s="133"/>
      <c r="B101" s="177"/>
      <c r="C101" s="131"/>
      <c r="D101" s="133"/>
      <c r="E101" s="133"/>
      <c r="F101" s="133"/>
      <c r="G101" s="133"/>
      <c r="H101" s="246"/>
      <c r="I101" s="240"/>
      <c r="J101" s="131"/>
      <c r="K101" s="133"/>
      <c r="L101" s="237"/>
      <c r="M101" s="237"/>
      <c r="N101" s="237"/>
      <c r="O101" s="237"/>
      <c r="P101" s="237"/>
      <c r="Q101" s="237"/>
      <c r="R101" s="133"/>
      <c r="S101" s="242"/>
      <c r="T101" s="194"/>
      <c r="U101" s="194"/>
      <c r="V101" s="194"/>
      <c r="W101" s="194"/>
      <c r="X101" s="173"/>
      <c r="Y101" s="240"/>
      <c r="Z101" s="173"/>
      <c r="AA101" s="194"/>
      <c r="AB101" s="173"/>
      <c r="AC101" s="173"/>
      <c r="AD101" s="173"/>
      <c r="AE101" s="240"/>
      <c r="AF101" s="240"/>
      <c r="AG101" s="240"/>
      <c r="AH101" s="242"/>
      <c r="AJ101" s="243"/>
      <c r="AK101" s="244"/>
      <c r="AL101" s="111"/>
      <c r="AM101" s="243"/>
      <c r="AN101" s="244"/>
    </row>
    <row r="102" spans="1:40">
      <c r="B102" s="171"/>
      <c r="C102" s="131"/>
      <c r="D102" s="191"/>
      <c r="E102" s="133"/>
      <c r="F102" s="191"/>
      <c r="G102" s="133"/>
      <c r="H102" s="235"/>
      <c r="I102" s="229"/>
      <c r="J102" s="190"/>
      <c r="K102" s="133"/>
      <c r="L102" s="228"/>
      <c r="M102" s="115"/>
      <c r="N102" s="275"/>
      <c r="O102" s="275"/>
      <c r="P102" s="228"/>
      <c r="Q102" s="275"/>
      <c r="R102" s="230"/>
      <c r="S102" s="242"/>
      <c r="T102" s="194"/>
      <c r="U102" s="194"/>
      <c r="V102" s="194"/>
      <c r="W102" s="194"/>
      <c r="X102" s="173"/>
      <c r="Y102" s="240"/>
      <c r="Z102" s="173"/>
      <c r="AA102" s="194"/>
      <c r="AB102" s="173"/>
      <c r="AC102" s="173"/>
      <c r="AD102" s="173"/>
      <c r="AE102" s="240"/>
      <c r="AF102" s="240"/>
      <c r="AG102" s="240"/>
      <c r="AH102" s="242"/>
      <c r="AJ102" s="243"/>
      <c r="AK102" s="244"/>
      <c r="AL102" s="111"/>
      <c r="AM102" s="243"/>
      <c r="AN102" s="244"/>
    </row>
    <row r="103" spans="1:40">
      <c r="AE103" s="277"/>
      <c r="AJ103" s="234"/>
      <c r="AK103" s="111"/>
      <c r="AL103" s="111"/>
      <c r="AM103" s="243"/>
      <c r="AN103" s="244"/>
    </row>
    <row r="104" spans="1:40">
      <c r="AE104" s="277"/>
      <c r="AJ104" s="278"/>
      <c r="AK104" s="231"/>
      <c r="AL104" s="111"/>
      <c r="AM104" s="243"/>
      <c r="AN104" s="244"/>
    </row>
    <row r="105" spans="1:40">
      <c r="AE105" s="277"/>
      <c r="AJ105" s="278"/>
      <c r="AK105" s="233"/>
      <c r="AL105" s="111"/>
      <c r="AM105" s="243"/>
      <c r="AN105" s="244"/>
    </row>
    <row r="106" spans="1:40">
      <c r="AE106" s="277"/>
      <c r="AJ106" s="234"/>
      <c r="AK106" s="111"/>
      <c r="AL106" s="111"/>
      <c r="AM106" s="234"/>
      <c r="AN106" s="111"/>
    </row>
    <row r="107" spans="1:40">
      <c r="AE107" s="277"/>
      <c r="AJ107" s="243"/>
      <c r="AK107" s="244"/>
      <c r="AL107" s="111"/>
      <c r="AM107" s="278"/>
      <c r="AN107" s="231"/>
    </row>
    <row r="108" spans="1:40">
      <c r="AE108" s="277"/>
      <c r="AJ108" s="243"/>
      <c r="AK108" s="244"/>
      <c r="AL108" s="111"/>
      <c r="AM108" s="278"/>
      <c r="AN108" s="233"/>
    </row>
    <row r="109" spans="1:40">
      <c r="AE109" s="277"/>
      <c r="AJ109" s="243"/>
      <c r="AK109" s="244"/>
      <c r="AL109" s="111"/>
      <c r="AM109" s="234"/>
      <c r="AN109" s="111"/>
    </row>
    <row r="110" spans="1:40">
      <c r="AE110" s="277"/>
      <c r="AJ110" s="243"/>
      <c r="AK110" s="244"/>
      <c r="AL110" s="111"/>
      <c r="AM110" s="243"/>
      <c r="AN110" s="264"/>
    </row>
    <row r="111" spans="1:40">
      <c r="AE111" s="277"/>
      <c r="AJ111" s="243"/>
      <c r="AK111" s="244"/>
      <c r="AL111" s="111"/>
      <c r="AM111" s="243"/>
      <c r="AN111" s="264"/>
    </row>
    <row r="112" spans="1:40">
      <c r="AE112" s="277"/>
      <c r="AJ112" s="243"/>
      <c r="AK112" s="244"/>
      <c r="AL112" s="111"/>
      <c r="AM112" s="243"/>
      <c r="AN112" s="244"/>
    </row>
    <row r="113" spans="31:40">
      <c r="AE113" s="277"/>
      <c r="AJ113" s="243"/>
      <c r="AK113" s="244"/>
      <c r="AL113" s="111"/>
      <c r="AM113" s="243"/>
      <c r="AN113" s="244"/>
    </row>
    <row r="114" spans="31:40">
      <c r="AJ114" s="243"/>
      <c r="AK114" s="244"/>
      <c r="AL114" s="111"/>
      <c r="AM114" s="243"/>
      <c r="AN114" s="244"/>
    </row>
    <row r="115" spans="31:40">
      <c r="AJ115" s="243"/>
      <c r="AK115" s="244"/>
      <c r="AL115" s="111"/>
      <c r="AM115" s="243"/>
      <c r="AN115" s="244"/>
    </row>
    <row r="116" spans="31:40">
      <c r="AJ116" s="243"/>
      <c r="AK116" s="244"/>
      <c r="AL116" s="111"/>
      <c r="AM116" s="243"/>
      <c r="AN116" s="244"/>
    </row>
    <row r="117" spans="31:40">
      <c r="AJ117" s="243"/>
      <c r="AK117" s="244"/>
      <c r="AL117" s="111"/>
      <c r="AM117" s="243"/>
      <c r="AN117" s="244"/>
    </row>
    <row r="118" spans="31:40">
      <c r="AJ118" s="234"/>
      <c r="AK118" s="111"/>
      <c r="AL118" s="111"/>
      <c r="AM118" s="243"/>
      <c r="AN118" s="244"/>
    </row>
    <row r="119" spans="31:40">
      <c r="AJ119" s="278"/>
      <c r="AK119" s="231"/>
      <c r="AL119" s="111"/>
      <c r="AM119" s="243"/>
      <c r="AN119" s="244"/>
    </row>
    <row r="120" spans="31:40">
      <c r="AJ120" s="278"/>
      <c r="AK120" s="233"/>
      <c r="AL120" s="111"/>
      <c r="AM120" s="243"/>
      <c r="AN120" s="244"/>
    </row>
    <row r="121" spans="31:40">
      <c r="AJ121" s="234"/>
      <c r="AK121" s="111"/>
      <c r="AL121" s="111"/>
      <c r="AM121" s="243"/>
      <c r="AN121" s="244"/>
    </row>
    <row r="122" spans="31:40">
      <c r="AJ122" s="243"/>
      <c r="AK122" s="244"/>
      <c r="AL122" s="111"/>
      <c r="AM122" s="243"/>
      <c r="AN122" s="244"/>
    </row>
    <row r="123" spans="31:40">
      <c r="AJ123" s="243"/>
      <c r="AK123" s="244"/>
      <c r="AL123" s="111"/>
      <c r="AM123" s="234"/>
      <c r="AN123" s="111"/>
    </row>
    <row r="124" spans="31:40">
      <c r="AJ124" s="243"/>
      <c r="AK124" s="244"/>
      <c r="AL124" s="111"/>
      <c r="AM124" s="278"/>
      <c r="AN124" s="231"/>
    </row>
    <row r="125" spans="31:40">
      <c r="AJ125" s="243"/>
      <c r="AK125" s="244"/>
      <c r="AL125" s="111"/>
      <c r="AM125" s="278"/>
      <c r="AN125" s="233"/>
    </row>
    <row r="126" spans="31:40">
      <c r="AJ126" s="243"/>
      <c r="AK126" s="244"/>
      <c r="AL126" s="111"/>
      <c r="AM126" s="234"/>
      <c r="AN126" s="111"/>
    </row>
    <row r="127" spans="31:40">
      <c r="AJ127" s="243"/>
      <c r="AK127" s="244"/>
      <c r="AL127" s="111"/>
      <c r="AM127" s="243"/>
      <c r="AN127" s="244"/>
    </row>
    <row r="128" spans="31:40">
      <c r="AJ128" s="243"/>
      <c r="AK128" s="244"/>
      <c r="AL128" s="111"/>
      <c r="AM128" s="243"/>
      <c r="AN128" s="244"/>
    </row>
    <row r="129" spans="36:40">
      <c r="AJ129" s="243"/>
      <c r="AK129" s="244"/>
      <c r="AL129" s="111"/>
      <c r="AM129" s="243"/>
      <c r="AN129" s="244"/>
    </row>
    <row r="130" spans="36:40">
      <c r="AJ130" s="243"/>
      <c r="AK130" s="244"/>
      <c r="AL130" s="111"/>
      <c r="AM130" s="243"/>
      <c r="AN130" s="244"/>
    </row>
    <row r="131" spans="36:40">
      <c r="AJ131" s="243"/>
      <c r="AK131" s="244"/>
      <c r="AL131" s="111"/>
      <c r="AM131" s="243"/>
      <c r="AN131" s="244"/>
    </row>
    <row r="132" spans="36:40">
      <c r="AJ132" s="243"/>
      <c r="AK132" s="244"/>
      <c r="AL132" s="111"/>
      <c r="AM132" s="243"/>
      <c r="AN132" s="244"/>
    </row>
    <row r="133" spans="36:40">
      <c r="AJ133" s="234"/>
      <c r="AK133" s="111"/>
      <c r="AL133" s="111"/>
      <c r="AM133" s="243"/>
      <c r="AN133" s="244"/>
    </row>
    <row r="134" spans="36:40">
      <c r="AJ134" s="278"/>
      <c r="AK134" s="231"/>
      <c r="AL134" s="111"/>
      <c r="AM134" s="243"/>
      <c r="AN134" s="244"/>
    </row>
    <row r="135" spans="36:40">
      <c r="AJ135" s="278"/>
      <c r="AK135" s="233"/>
      <c r="AL135" s="111"/>
      <c r="AM135" s="243"/>
      <c r="AN135" s="244"/>
    </row>
    <row r="136" spans="36:40">
      <c r="AJ136" s="234"/>
      <c r="AK136" s="111"/>
      <c r="AL136" s="111"/>
      <c r="AM136" s="243"/>
      <c r="AN136" s="244"/>
    </row>
    <row r="137" spans="36:40">
      <c r="AJ137" s="243"/>
      <c r="AK137" s="244"/>
      <c r="AL137" s="111"/>
      <c r="AM137" s="234"/>
      <c r="AN137" s="111"/>
    </row>
    <row r="138" spans="36:40">
      <c r="AJ138" s="243"/>
      <c r="AK138" s="244"/>
      <c r="AL138" s="111"/>
      <c r="AM138" s="279"/>
      <c r="AN138" s="231"/>
    </row>
    <row r="139" spans="36:40">
      <c r="AJ139" s="243"/>
      <c r="AK139" s="244"/>
      <c r="AL139" s="111"/>
      <c r="AM139" s="279"/>
      <c r="AN139" s="233"/>
    </row>
    <row r="140" spans="36:40">
      <c r="AJ140" s="243"/>
      <c r="AK140" s="244"/>
      <c r="AL140" s="111"/>
      <c r="AM140" s="234"/>
      <c r="AN140" s="111"/>
    </row>
    <row r="141" spans="36:40">
      <c r="AJ141" s="243"/>
      <c r="AK141" s="244"/>
      <c r="AL141" s="111"/>
      <c r="AM141" s="243"/>
      <c r="AN141" s="264"/>
    </row>
  </sheetData>
  <mergeCells count="36">
    <mergeCell ref="H3:K3"/>
    <mergeCell ref="AA3:AD3"/>
    <mergeCell ref="AB5:AC5"/>
    <mergeCell ref="B8:B9"/>
    <mergeCell ref="S8:S9"/>
    <mergeCell ref="AJ8:AJ9"/>
    <mergeCell ref="AM8:AM9"/>
    <mergeCell ref="B19:B20"/>
    <mergeCell ref="S19:S20"/>
    <mergeCell ref="AH19:AH20"/>
    <mergeCell ref="AJ19:AJ20"/>
    <mergeCell ref="AM19:AM20"/>
    <mergeCell ref="AH8:AH9"/>
    <mergeCell ref="AM76:AM77"/>
    <mergeCell ref="B31:B32"/>
    <mergeCell ref="S31:S32"/>
    <mergeCell ref="AH31:AH32"/>
    <mergeCell ref="AJ31:AJ32"/>
    <mergeCell ref="AM34:AM35"/>
    <mergeCell ref="B43:B44"/>
    <mergeCell ref="S43:S44"/>
    <mergeCell ref="AH43:AH44"/>
    <mergeCell ref="AJ43:AJ44"/>
    <mergeCell ref="B53:B54"/>
    <mergeCell ref="S53:S54"/>
    <mergeCell ref="AH53:AH54"/>
    <mergeCell ref="AJ53:AJ54"/>
    <mergeCell ref="AJ76:AJ77"/>
    <mergeCell ref="AJ134:AJ135"/>
    <mergeCell ref="AM138:AM139"/>
    <mergeCell ref="AJ91:AJ92"/>
    <mergeCell ref="AM91:AM92"/>
    <mergeCell ref="AJ104:AJ105"/>
    <mergeCell ref="AM107:AM108"/>
    <mergeCell ref="AJ119:AJ120"/>
    <mergeCell ref="AM124:AM125"/>
  </mergeCells>
  <pageMargins left="0.19685039370078741" right="0" top="0.39370078740157483" bottom="0" header="0.31496062992125984" footer="0.19685039370078741"/>
  <pageSetup paperSize="256" scale="96" orientation="portrait" horizontalDpi="4294967294" verticalDpi="360" r:id="rId1"/>
  <headerFooter alignWithMargins="0"/>
  <drawing r:id="rId2"/>
  <legacyDrawing r:id="rId3"/>
  <controls>
    <control shapeId="9217" r:id="rId4" name="CommandButton1"/>
    <control shapeId="9218" r:id="rId5" name="CommandButton2"/>
    <control shapeId="9219" r:id="rId6" name="CommandButton3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A1:BO1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" sqref="A5:V51"/>
    </sheetView>
  </sheetViews>
  <sheetFormatPr defaultRowHeight="12.75"/>
  <cols>
    <col min="1" max="1" width="4.140625" style="109" customWidth="1"/>
    <col min="2" max="2" width="32.140625" style="109" customWidth="1"/>
    <col min="3" max="3" width="10.28515625" style="109" hidden="1" customWidth="1"/>
    <col min="4" max="4" width="8.42578125" style="109" hidden="1" customWidth="1"/>
    <col min="5" max="5" width="10.85546875" style="109" customWidth="1"/>
    <col min="6" max="6" width="10.85546875" style="109" hidden="1" customWidth="1"/>
    <col min="7" max="7" width="7.5703125" style="109" customWidth="1"/>
    <col min="8" max="8" width="2" style="110" customWidth="1"/>
    <col min="9" max="18" width="6.28515625" style="109" hidden="1" customWidth="1"/>
    <col min="19" max="20" width="6.28515625" style="110" hidden="1" customWidth="1"/>
    <col min="21" max="22" width="6.28515625" style="110" customWidth="1"/>
    <col min="23" max="23" width="7.7109375" style="110" hidden="1" customWidth="1"/>
    <col min="24" max="24" width="8.42578125" style="109" hidden="1" customWidth="1"/>
    <col min="25" max="26" width="6.28515625" style="109" hidden="1" customWidth="1"/>
    <col min="27" max="27" width="7" style="109" hidden="1" customWidth="1"/>
    <col min="28" max="31" width="6.28515625" style="109" hidden="1" customWidth="1"/>
    <col min="32" max="32" width="6.28515625" style="110" hidden="1" customWidth="1"/>
    <col min="33" max="33" width="6.28515625" style="182" hidden="1" customWidth="1"/>
    <col min="34" max="34" width="6.28515625" style="110" hidden="1" customWidth="1"/>
    <col min="35" max="35" width="6.42578125" style="110" hidden="1" customWidth="1"/>
    <col min="36" max="36" width="7.7109375" style="110" hidden="1" customWidth="1"/>
    <col min="37" max="38" width="6.28515625" style="110" hidden="1" customWidth="1"/>
    <col min="39" max="45" width="6.28515625" style="109" hidden="1" customWidth="1"/>
    <col min="46" max="46" width="7.7109375" style="109" hidden="1" customWidth="1"/>
    <col min="47" max="47" width="6.28515625" style="109" hidden="1" customWidth="1"/>
    <col min="48" max="48" width="7" style="109" hidden="1" customWidth="1"/>
    <col min="49" max="51" width="6.28515625" style="109" hidden="1" customWidth="1"/>
    <col min="52" max="52" width="1.85546875" style="109" hidden="1" customWidth="1"/>
    <col min="53" max="53" width="21.7109375" style="109" hidden="1" customWidth="1"/>
    <col min="54" max="64" width="9.140625" style="109" hidden="1" customWidth="1"/>
    <col min="65" max="86" width="9.140625" style="109" customWidth="1"/>
    <col min="87" max="16384" width="9.140625" style="109"/>
  </cols>
  <sheetData>
    <row r="1" spans="1:67" hidden="1">
      <c r="B1" s="109" t="s">
        <v>182</v>
      </c>
    </row>
    <row r="2" spans="1:67" ht="6" customHeight="1"/>
    <row r="3" spans="1:67" ht="6" customHeight="1">
      <c r="B3" s="183"/>
    </row>
    <row r="4" spans="1:67" ht="15" customHeight="1"/>
    <row r="5" spans="1:67" ht="22.5" customHeight="1">
      <c r="C5" s="116" t="s">
        <v>146</v>
      </c>
      <c r="D5" s="125" t="s">
        <v>183</v>
      </c>
      <c r="E5" s="125" t="s">
        <v>146</v>
      </c>
      <c r="G5" s="125"/>
      <c r="J5" s="112"/>
      <c r="O5" s="117"/>
      <c r="Q5" s="112"/>
      <c r="U5" s="184" t="s">
        <v>184</v>
      </c>
      <c r="AE5" s="112"/>
      <c r="AF5" s="185"/>
      <c r="AH5" s="185"/>
    </row>
    <row r="6" spans="1:67" ht="29.25" customHeight="1">
      <c r="B6" s="123" t="s">
        <v>145</v>
      </c>
      <c r="C6" s="119"/>
      <c r="D6" s="122"/>
      <c r="E6" s="186"/>
      <c r="F6" s="114"/>
      <c r="I6" s="187" t="s">
        <v>185</v>
      </c>
      <c r="J6" s="123"/>
      <c r="K6" s="119"/>
      <c r="L6" s="117"/>
      <c r="M6" s="117"/>
      <c r="N6" s="188"/>
      <c r="O6" s="117"/>
      <c r="U6" s="188" t="s">
        <v>186</v>
      </c>
      <c r="AG6" s="189" t="s">
        <v>187</v>
      </c>
      <c r="AH6" s="114"/>
      <c r="AM6" s="112"/>
      <c r="AT6" s="112"/>
    </row>
    <row r="7" spans="1:67" ht="17.850000000000001" customHeight="1">
      <c r="AY7" s="176"/>
      <c r="AZ7" s="176"/>
      <c r="BA7" s="176"/>
      <c r="BB7" s="176"/>
      <c r="BC7" s="176"/>
    </row>
    <row r="8" spans="1:67" ht="15" customHeight="1">
      <c r="A8" s="137"/>
      <c r="B8" s="280" t="s">
        <v>188</v>
      </c>
      <c r="C8" s="190" t="s">
        <v>20</v>
      </c>
      <c r="D8" s="190" t="s">
        <v>189</v>
      </c>
      <c r="E8" s="190" t="s">
        <v>189</v>
      </c>
      <c r="F8" s="190" t="s">
        <v>189</v>
      </c>
      <c r="G8" s="191" t="s">
        <v>190</v>
      </c>
      <c r="H8" s="192"/>
      <c r="I8" s="133" t="s">
        <v>81</v>
      </c>
      <c r="J8" s="133" t="s">
        <v>50</v>
      </c>
      <c r="K8" s="133" t="s">
        <v>12</v>
      </c>
      <c r="L8" s="133" t="s">
        <v>13</v>
      </c>
      <c r="M8" s="133" t="s">
        <v>14</v>
      </c>
      <c r="N8" s="133" t="s">
        <v>15</v>
      </c>
      <c r="O8" s="133" t="s">
        <v>16</v>
      </c>
      <c r="P8" s="133" t="s">
        <v>17</v>
      </c>
      <c r="Q8" s="133" t="s">
        <v>18</v>
      </c>
      <c r="R8" s="133" t="s">
        <v>67</v>
      </c>
      <c r="S8" s="133" t="s">
        <v>68</v>
      </c>
      <c r="T8" s="133" t="s">
        <v>69</v>
      </c>
      <c r="U8" s="134" t="s">
        <v>70</v>
      </c>
      <c r="V8" s="133" t="s">
        <v>71</v>
      </c>
      <c r="W8" s="133" t="s">
        <v>72</v>
      </c>
      <c r="X8" s="133" t="s">
        <v>73</v>
      </c>
      <c r="Y8" s="133" t="s">
        <v>74</v>
      </c>
      <c r="Z8" s="133" t="s">
        <v>75</v>
      </c>
      <c r="AA8" s="133" t="s">
        <v>76</v>
      </c>
      <c r="AB8" s="133" t="s">
        <v>77</v>
      </c>
      <c r="AC8" s="133" t="s">
        <v>78</v>
      </c>
      <c r="AD8" s="133" t="s">
        <v>79</v>
      </c>
      <c r="AE8" s="133" t="s">
        <v>80</v>
      </c>
      <c r="AF8" s="133" t="s">
        <v>86</v>
      </c>
      <c r="AG8" s="136" t="s">
        <v>53</v>
      </c>
      <c r="AH8" s="134" t="s">
        <v>54</v>
      </c>
      <c r="AI8" s="133" t="s">
        <v>55</v>
      </c>
      <c r="AJ8" s="133" t="s">
        <v>56</v>
      </c>
      <c r="AK8" s="133" t="s">
        <v>57</v>
      </c>
      <c r="AL8" s="133" t="s">
        <v>58</v>
      </c>
      <c r="AM8" s="133" t="s">
        <v>59</v>
      </c>
      <c r="AN8" s="133" t="s">
        <v>60</v>
      </c>
      <c r="AO8" s="133" t="s">
        <v>61</v>
      </c>
      <c r="AP8" s="133" t="s">
        <v>62</v>
      </c>
      <c r="AQ8" s="133" t="s">
        <v>63</v>
      </c>
      <c r="AR8" s="133" t="s">
        <v>64</v>
      </c>
      <c r="AS8" s="133" t="s">
        <v>82</v>
      </c>
      <c r="AT8" s="133"/>
      <c r="AV8" s="133"/>
      <c r="AW8" s="133"/>
      <c r="AX8" s="133"/>
      <c r="AY8" s="151"/>
      <c r="AZ8" s="147"/>
      <c r="BA8" s="147"/>
      <c r="BB8" s="147"/>
      <c r="BC8" s="147"/>
      <c r="BD8" s="137"/>
      <c r="BE8" s="280"/>
      <c r="BF8" s="133"/>
    </row>
    <row r="9" spans="1:67" ht="12" customHeight="1">
      <c r="A9" s="137"/>
      <c r="B9" s="280"/>
      <c r="C9" s="193" t="s">
        <v>191</v>
      </c>
      <c r="D9" s="190" t="s">
        <v>19</v>
      </c>
      <c r="E9" s="190" t="s">
        <v>29</v>
      </c>
      <c r="F9" s="190" t="s">
        <v>23</v>
      </c>
      <c r="G9" s="191" t="s">
        <v>6</v>
      </c>
      <c r="H9" s="192"/>
      <c r="I9" s="139" t="s">
        <v>95</v>
      </c>
      <c r="J9" s="140" t="s">
        <v>96</v>
      </c>
      <c r="K9" s="141">
        <v>41900</v>
      </c>
      <c r="L9" s="140" t="s">
        <v>97</v>
      </c>
      <c r="M9" s="139">
        <v>43010</v>
      </c>
      <c r="N9" s="139">
        <v>43017</v>
      </c>
      <c r="O9" s="140" t="s">
        <v>98</v>
      </c>
      <c r="P9" s="140" t="s">
        <v>99</v>
      </c>
      <c r="Q9" s="140" t="s">
        <v>100</v>
      </c>
      <c r="R9" s="140" t="s">
        <v>101</v>
      </c>
      <c r="S9" s="140" t="s">
        <v>102</v>
      </c>
      <c r="T9" s="140" t="s">
        <v>103</v>
      </c>
      <c r="U9" s="143" t="s">
        <v>104</v>
      </c>
      <c r="V9" s="140" t="s">
        <v>132</v>
      </c>
      <c r="W9" s="140" t="s">
        <v>133</v>
      </c>
      <c r="X9" s="142" t="s">
        <v>134</v>
      </c>
      <c r="Y9" s="142" t="s">
        <v>192</v>
      </c>
      <c r="Z9" s="142" t="s">
        <v>193</v>
      </c>
      <c r="AA9" s="142" t="s">
        <v>194</v>
      </c>
      <c r="AB9" s="142" t="s">
        <v>195</v>
      </c>
      <c r="AC9" s="142" t="s">
        <v>196</v>
      </c>
      <c r="AD9" s="140" t="s">
        <v>197</v>
      </c>
      <c r="AE9" s="143" t="s">
        <v>110</v>
      </c>
      <c r="AF9" s="143" t="s">
        <v>111</v>
      </c>
      <c r="AG9" s="144" t="s">
        <v>113</v>
      </c>
      <c r="AH9" s="140" t="s">
        <v>114</v>
      </c>
      <c r="AI9" s="140" t="s">
        <v>115</v>
      </c>
      <c r="AJ9" s="140" t="s">
        <v>116</v>
      </c>
      <c r="AK9" s="140" t="s">
        <v>117</v>
      </c>
      <c r="AL9" s="140" t="s">
        <v>118</v>
      </c>
      <c r="AM9" s="140" t="s">
        <v>119</v>
      </c>
      <c r="AN9" s="140" t="s">
        <v>120</v>
      </c>
      <c r="AO9" s="140" t="s">
        <v>121</v>
      </c>
      <c r="AP9" s="140" t="s">
        <v>122</v>
      </c>
      <c r="AQ9" s="140" t="s">
        <v>123</v>
      </c>
      <c r="AR9" s="140" t="s">
        <v>124</v>
      </c>
      <c r="AS9" s="140" t="s">
        <v>125</v>
      </c>
      <c r="AT9" s="140"/>
      <c r="AU9" s="140"/>
      <c r="AV9" s="140"/>
      <c r="AW9" s="140"/>
      <c r="AX9" s="140"/>
      <c r="AY9" s="163"/>
      <c r="AZ9" s="147"/>
      <c r="BA9" s="147"/>
      <c r="BB9" s="147"/>
      <c r="BC9" s="147"/>
      <c r="BD9" s="137"/>
      <c r="BE9" s="280"/>
      <c r="BF9" s="140"/>
      <c r="BO9" s="110"/>
    </row>
    <row r="10" spans="1:67" ht="9.9499999999999993" customHeight="1">
      <c r="A10" s="137"/>
      <c r="B10" s="137"/>
      <c r="C10" s="131"/>
      <c r="D10" s="131"/>
      <c r="E10" s="131"/>
      <c r="F10" s="131"/>
      <c r="G10" s="133"/>
      <c r="H10" s="134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4"/>
      <c r="T10" s="134"/>
      <c r="U10" s="134"/>
      <c r="V10" s="134"/>
      <c r="W10" s="133"/>
      <c r="Y10" s="133"/>
      <c r="Z10" s="133"/>
      <c r="AA10" s="133"/>
      <c r="AB10" s="133"/>
      <c r="AC10" s="133"/>
      <c r="AD10" s="133"/>
      <c r="AE10" s="133"/>
      <c r="AF10" s="134"/>
      <c r="AG10" s="136"/>
      <c r="AH10" s="133"/>
      <c r="AI10" s="134"/>
      <c r="AJ10" s="147"/>
      <c r="AK10" s="109"/>
      <c r="AL10" s="134"/>
      <c r="AM10" s="133"/>
      <c r="AN10" s="133"/>
      <c r="AO10" s="133"/>
      <c r="AP10" s="133"/>
      <c r="AQ10" s="133"/>
      <c r="AR10" s="194"/>
      <c r="AS10" s="133"/>
      <c r="AT10" s="133"/>
      <c r="AU10" s="133"/>
      <c r="AV10" s="133"/>
      <c r="AW10" s="133"/>
      <c r="AX10" s="133"/>
      <c r="AY10" s="151"/>
      <c r="AZ10" s="158"/>
      <c r="BA10" s="158"/>
      <c r="BB10" s="176"/>
      <c r="BC10" s="176"/>
    </row>
    <row r="11" spans="1:67" ht="13.5" customHeight="1">
      <c r="A11" s="133">
        <v>1</v>
      </c>
      <c r="B11" s="155" t="s">
        <v>174</v>
      </c>
      <c r="C11" s="195">
        <f t="shared" ref="C11:C16" si="0">AVERAGE(I11:AX11)/10</f>
        <v>139.44999999999999</v>
      </c>
      <c r="D11" s="195">
        <f t="shared" ref="D11:D16" si="1">AVERAGE(I11:U11)/10</f>
        <v>138.95555555555558</v>
      </c>
      <c r="E11" s="195">
        <f t="shared" ref="E11:E16" si="2">AVERAGE(U11:AG11)/10</f>
        <v>143.9</v>
      </c>
      <c r="F11" s="195" t="e">
        <f t="shared" ref="F11:F16" si="3">AVERAGE(AH11:AT11)/10</f>
        <v>#DIV/0!</v>
      </c>
      <c r="G11" s="133">
        <f t="shared" ref="G11:G16" si="4">MAX(I11:AY11)</f>
        <v>1439</v>
      </c>
      <c r="H11" s="196"/>
      <c r="I11" s="133"/>
      <c r="J11" s="133"/>
      <c r="K11" s="133">
        <v>1434</v>
      </c>
      <c r="L11" s="133">
        <v>1405</v>
      </c>
      <c r="M11" s="133">
        <v>1403</v>
      </c>
      <c r="N11" s="133">
        <v>1402</v>
      </c>
      <c r="O11" s="133">
        <v>1374</v>
      </c>
      <c r="P11" s="133">
        <v>1365</v>
      </c>
      <c r="Q11" s="133">
        <v>1391</v>
      </c>
      <c r="R11" s="133">
        <v>1376</v>
      </c>
      <c r="S11" s="134">
        <v>1356</v>
      </c>
      <c r="T11" s="134"/>
      <c r="U11" s="134"/>
      <c r="V11" s="134">
        <v>1439</v>
      </c>
      <c r="W11" s="134"/>
      <c r="X11" s="133"/>
      <c r="Y11" s="133"/>
      <c r="Z11" s="133"/>
      <c r="AA11" s="133"/>
      <c r="AB11" s="133"/>
      <c r="AC11" s="133"/>
      <c r="AD11" s="133"/>
      <c r="AE11" s="133"/>
      <c r="AF11" s="134"/>
      <c r="AG11" s="136"/>
      <c r="AH11" s="134"/>
      <c r="AI11" s="152"/>
      <c r="AJ11" s="152"/>
      <c r="AK11" s="134"/>
      <c r="AL11" s="134"/>
      <c r="AM11" s="134"/>
      <c r="AN11" s="134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51"/>
      <c r="AZ11" s="158"/>
      <c r="BA11" s="181"/>
      <c r="BB11" s="176"/>
      <c r="BC11" s="176"/>
    </row>
    <row r="12" spans="1:67" ht="13.5" customHeight="1">
      <c r="A12" s="133">
        <v>2</v>
      </c>
      <c r="B12" s="156" t="s">
        <v>85</v>
      </c>
      <c r="C12" s="195">
        <f t="shared" si="0"/>
        <v>141.37857142857143</v>
      </c>
      <c r="D12" s="195">
        <f t="shared" si="1"/>
        <v>141.27692307692308</v>
      </c>
      <c r="E12" s="195">
        <f t="shared" si="2"/>
        <v>142.94999999999999</v>
      </c>
      <c r="F12" s="195" t="e">
        <f t="shared" si="3"/>
        <v>#DIV/0!</v>
      </c>
      <c r="G12" s="133">
        <f t="shared" si="4"/>
        <v>1444</v>
      </c>
      <c r="H12" s="197"/>
      <c r="I12" s="133">
        <v>1407</v>
      </c>
      <c r="J12" s="133">
        <v>1424</v>
      </c>
      <c r="K12" s="133">
        <v>1444</v>
      </c>
      <c r="L12" s="133">
        <v>1415</v>
      </c>
      <c r="M12" s="133">
        <v>1443</v>
      </c>
      <c r="N12" s="133">
        <v>1353</v>
      </c>
      <c r="O12" s="133">
        <v>1405</v>
      </c>
      <c r="P12" s="133">
        <v>1416</v>
      </c>
      <c r="Q12" s="133">
        <v>1396</v>
      </c>
      <c r="R12" s="133">
        <v>1401</v>
      </c>
      <c r="S12" s="134">
        <v>1419</v>
      </c>
      <c r="T12" s="134">
        <v>1411</v>
      </c>
      <c r="U12" s="134">
        <v>1432</v>
      </c>
      <c r="V12" s="134">
        <v>1427</v>
      </c>
      <c r="W12" s="134"/>
      <c r="X12" s="133"/>
      <c r="Y12" s="133"/>
      <c r="Z12" s="133"/>
      <c r="AA12" s="133"/>
      <c r="AB12" s="133"/>
      <c r="AC12" s="133"/>
      <c r="AD12" s="133"/>
      <c r="AE12" s="133"/>
      <c r="AF12" s="134"/>
      <c r="AG12" s="136"/>
      <c r="AH12" s="134"/>
      <c r="AI12" s="152"/>
      <c r="AJ12" s="152"/>
      <c r="AK12" s="134"/>
      <c r="AL12" s="134"/>
      <c r="AM12" s="134"/>
      <c r="AN12" s="134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51"/>
      <c r="AZ12" s="158"/>
      <c r="BA12" s="181"/>
      <c r="BB12" s="176"/>
      <c r="BC12" s="176"/>
    </row>
    <row r="13" spans="1:67" ht="13.5" customHeight="1">
      <c r="A13" s="133">
        <v>3</v>
      </c>
      <c r="B13" s="155" t="s">
        <v>166</v>
      </c>
      <c r="C13" s="195">
        <f t="shared" si="0"/>
        <v>139.97857142857143</v>
      </c>
      <c r="D13" s="195">
        <f t="shared" si="1"/>
        <v>139.82307692307694</v>
      </c>
      <c r="E13" s="195">
        <f t="shared" si="2"/>
        <v>140.9</v>
      </c>
      <c r="F13" s="195" t="e">
        <f t="shared" si="3"/>
        <v>#DIV/0!</v>
      </c>
      <c r="G13" s="133">
        <f t="shared" si="4"/>
        <v>1423</v>
      </c>
      <c r="H13" s="134"/>
      <c r="I13" s="133">
        <v>1405</v>
      </c>
      <c r="J13" s="133">
        <v>1423</v>
      </c>
      <c r="K13" s="133">
        <v>1384</v>
      </c>
      <c r="L13" s="133">
        <v>1417</v>
      </c>
      <c r="M13" s="133">
        <v>1383</v>
      </c>
      <c r="N13" s="133">
        <v>1369</v>
      </c>
      <c r="O13" s="133">
        <v>1410</v>
      </c>
      <c r="P13" s="133">
        <v>1406</v>
      </c>
      <c r="Q13" s="133">
        <v>1414</v>
      </c>
      <c r="R13" s="133">
        <v>1410</v>
      </c>
      <c r="S13" s="134">
        <v>1347</v>
      </c>
      <c r="T13" s="134">
        <v>1411</v>
      </c>
      <c r="U13" s="134">
        <v>1398</v>
      </c>
      <c r="V13" s="134">
        <v>1420</v>
      </c>
      <c r="W13" s="134"/>
      <c r="X13" s="133"/>
      <c r="Y13" s="133"/>
      <c r="Z13" s="133"/>
      <c r="AA13" s="133"/>
      <c r="AB13" s="133"/>
      <c r="AC13" s="133"/>
      <c r="AD13" s="133"/>
      <c r="AE13" s="133"/>
      <c r="AF13" s="134"/>
      <c r="AG13" s="136"/>
      <c r="AH13" s="134"/>
      <c r="AI13" s="152"/>
      <c r="AJ13" s="152"/>
      <c r="AK13" s="134"/>
      <c r="AL13" s="134"/>
      <c r="AM13" s="134"/>
      <c r="AN13" s="134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51"/>
      <c r="AZ13" s="158"/>
      <c r="BA13" s="181"/>
      <c r="BB13" s="176"/>
      <c r="BC13" s="176"/>
    </row>
    <row r="14" spans="1:67" ht="13.5" customHeight="1">
      <c r="A14" s="133">
        <v>4</v>
      </c>
      <c r="B14" s="155" t="s">
        <v>36</v>
      </c>
      <c r="C14" s="195">
        <f t="shared" si="0"/>
        <v>139.72857142857143</v>
      </c>
      <c r="D14" s="195">
        <f t="shared" si="1"/>
        <v>139.59230769230768</v>
      </c>
      <c r="E14" s="195">
        <f t="shared" si="2"/>
        <v>140.55000000000001</v>
      </c>
      <c r="F14" s="195" t="e">
        <f t="shared" si="3"/>
        <v>#DIV/0!</v>
      </c>
      <c r="G14" s="133">
        <f t="shared" si="4"/>
        <v>1432</v>
      </c>
      <c r="H14" s="196"/>
      <c r="I14" s="133">
        <v>1404</v>
      </c>
      <c r="J14" s="133">
        <v>1370</v>
      </c>
      <c r="K14" s="133">
        <v>1415</v>
      </c>
      <c r="L14" s="133">
        <v>1407</v>
      </c>
      <c r="M14" s="133">
        <v>1405</v>
      </c>
      <c r="N14" s="133">
        <v>1366</v>
      </c>
      <c r="O14" s="133">
        <v>1370</v>
      </c>
      <c r="P14" s="133">
        <v>1432</v>
      </c>
      <c r="Q14" s="133">
        <v>1374</v>
      </c>
      <c r="R14" s="133">
        <v>1425</v>
      </c>
      <c r="S14" s="134">
        <v>1388</v>
      </c>
      <c r="T14" s="134">
        <v>1395</v>
      </c>
      <c r="U14" s="134">
        <v>1396</v>
      </c>
      <c r="V14" s="134">
        <v>1415</v>
      </c>
      <c r="W14" s="134"/>
      <c r="X14" s="133"/>
      <c r="Y14" s="133"/>
      <c r="Z14" s="133"/>
      <c r="AA14" s="133"/>
      <c r="AB14" s="133"/>
      <c r="AC14" s="133"/>
      <c r="AD14" s="133"/>
      <c r="AE14" s="133"/>
      <c r="AF14" s="134"/>
      <c r="AG14" s="136"/>
      <c r="AH14" s="134"/>
      <c r="AI14" s="152"/>
      <c r="AJ14" s="152"/>
      <c r="AK14" s="134"/>
      <c r="AL14" s="134"/>
      <c r="AM14" s="134"/>
      <c r="AN14" s="134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51"/>
      <c r="AZ14" s="158"/>
      <c r="BA14" s="181"/>
      <c r="BB14" s="176"/>
      <c r="BC14" s="176"/>
    </row>
    <row r="15" spans="1:67" ht="13.5" customHeight="1">
      <c r="A15" s="133">
        <v>5</v>
      </c>
      <c r="B15" s="155" t="s">
        <v>169</v>
      </c>
      <c r="C15" s="195">
        <f t="shared" si="0"/>
        <v>141.80833333333334</v>
      </c>
      <c r="D15" s="195">
        <f t="shared" si="1"/>
        <v>141.84545454545454</v>
      </c>
      <c r="E15" s="195">
        <f t="shared" si="2"/>
        <v>139.30000000000001</v>
      </c>
      <c r="F15" s="195" t="e">
        <f t="shared" si="3"/>
        <v>#DIV/0!</v>
      </c>
      <c r="G15" s="133">
        <f t="shared" si="4"/>
        <v>1459</v>
      </c>
      <c r="H15" s="196"/>
      <c r="I15" s="133"/>
      <c r="J15" s="133">
        <v>1433</v>
      </c>
      <c r="K15" s="133">
        <v>1416</v>
      </c>
      <c r="L15" s="133">
        <v>1405</v>
      </c>
      <c r="M15" s="133">
        <v>1419</v>
      </c>
      <c r="N15" s="133">
        <v>1436</v>
      </c>
      <c r="O15" s="133">
        <v>1397</v>
      </c>
      <c r="P15" s="133">
        <v>1407</v>
      </c>
      <c r="Q15" s="133">
        <v>1433</v>
      </c>
      <c r="R15" s="133"/>
      <c r="S15" s="134">
        <v>1426</v>
      </c>
      <c r="T15" s="134">
        <v>1459</v>
      </c>
      <c r="U15" s="134">
        <v>1372</v>
      </c>
      <c r="V15" s="134">
        <v>1414</v>
      </c>
      <c r="W15" s="134"/>
      <c r="X15" s="133"/>
      <c r="Y15" s="133"/>
      <c r="Z15" s="133"/>
      <c r="AA15" s="133"/>
      <c r="AB15" s="133"/>
      <c r="AC15" s="133"/>
      <c r="AD15" s="133"/>
      <c r="AE15" s="133"/>
      <c r="AF15" s="134"/>
      <c r="AG15" s="136"/>
      <c r="AH15" s="134"/>
      <c r="AI15" s="152"/>
      <c r="AJ15" s="152"/>
      <c r="AK15" s="134"/>
      <c r="AL15" s="134"/>
      <c r="AM15" s="134"/>
      <c r="AN15" s="134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51"/>
      <c r="AZ15" s="158"/>
      <c r="BA15" s="181"/>
      <c r="BB15" s="176"/>
      <c r="BC15" s="176"/>
    </row>
    <row r="16" spans="1:67" ht="13.5" customHeight="1">
      <c r="A16" s="133">
        <v>6</v>
      </c>
      <c r="B16" s="155" t="s">
        <v>65</v>
      </c>
      <c r="C16" s="195">
        <f t="shared" si="0"/>
        <v>137.32857142857142</v>
      </c>
      <c r="D16" s="195">
        <f t="shared" si="1"/>
        <v>137.63846153846154</v>
      </c>
      <c r="E16" s="195">
        <f t="shared" si="2"/>
        <v>135.44999999999999</v>
      </c>
      <c r="F16" s="195" t="e">
        <f t="shared" si="3"/>
        <v>#DIV/0!</v>
      </c>
      <c r="G16" s="133">
        <f t="shared" si="4"/>
        <v>1416</v>
      </c>
      <c r="H16" s="198"/>
      <c r="I16" s="133">
        <v>1397</v>
      </c>
      <c r="J16" s="133">
        <v>1416</v>
      </c>
      <c r="K16" s="133">
        <v>1378</v>
      </c>
      <c r="L16" s="133">
        <v>1384</v>
      </c>
      <c r="M16" s="133">
        <v>1371</v>
      </c>
      <c r="N16" s="133">
        <v>1379</v>
      </c>
      <c r="O16" s="133">
        <v>1408</v>
      </c>
      <c r="P16" s="133">
        <v>1410</v>
      </c>
      <c r="Q16" s="133">
        <v>1370</v>
      </c>
      <c r="R16" s="133">
        <v>1318</v>
      </c>
      <c r="S16" s="134">
        <v>1339</v>
      </c>
      <c r="T16" s="134">
        <v>1347</v>
      </c>
      <c r="U16" s="134">
        <v>1376</v>
      </c>
      <c r="V16" s="134">
        <v>1333</v>
      </c>
      <c r="W16" s="134"/>
      <c r="X16" s="133"/>
      <c r="Y16" s="133"/>
      <c r="Z16" s="133"/>
      <c r="AA16" s="133"/>
      <c r="AB16" s="133"/>
      <c r="AC16" s="133"/>
      <c r="AD16" s="133"/>
      <c r="AE16" s="133"/>
      <c r="AF16" s="134"/>
      <c r="AG16" s="136"/>
      <c r="AH16" s="134"/>
      <c r="AI16" s="152"/>
      <c r="AJ16" s="152"/>
      <c r="AK16" s="134"/>
      <c r="AL16" s="134"/>
      <c r="AM16" s="134"/>
      <c r="AN16" s="134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51"/>
      <c r="AZ16" s="158"/>
      <c r="BA16" s="181"/>
      <c r="BB16" s="176"/>
      <c r="BC16" s="176"/>
    </row>
    <row r="17" spans="1:58" ht="13.5" customHeight="1">
      <c r="A17" s="133"/>
      <c r="B17" s="155"/>
      <c r="C17" s="131"/>
      <c r="D17" s="131"/>
      <c r="E17" s="131"/>
      <c r="F17" s="131"/>
      <c r="G17" s="133"/>
      <c r="H17" s="134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4"/>
      <c r="T17" s="134"/>
      <c r="U17" s="134"/>
      <c r="V17" s="134"/>
      <c r="W17" s="134"/>
      <c r="X17" s="133"/>
      <c r="Y17" s="133"/>
      <c r="Z17" s="133"/>
      <c r="AA17" s="133"/>
      <c r="AB17" s="133"/>
      <c r="AC17" s="133"/>
      <c r="AD17" s="133"/>
      <c r="AE17" s="133"/>
      <c r="AF17" s="134"/>
      <c r="AG17" s="136"/>
      <c r="AH17" s="134"/>
      <c r="AK17" s="134"/>
      <c r="AL17" s="134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51"/>
      <c r="AZ17" s="158"/>
      <c r="BA17" s="158"/>
      <c r="BB17" s="176"/>
      <c r="BC17" s="176"/>
    </row>
    <row r="18" spans="1:58" ht="12" customHeight="1">
      <c r="A18" s="133"/>
      <c r="B18" s="280" t="s">
        <v>198</v>
      </c>
      <c r="C18" s="190" t="s">
        <v>20</v>
      </c>
      <c r="D18" s="190" t="s">
        <v>189</v>
      </c>
      <c r="E18" s="190" t="s">
        <v>189</v>
      </c>
      <c r="F18" s="190" t="s">
        <v>189</v>
      </c>
      <c r="G18" s="191" t="s">
        <v>190</v>
      </c>
      <c r="H18" s="192"/>
      <c r="I18" s="133" t="s">
        <v>81</v>
      </c>
      <c r="J18" s="133" t="s">
        <v>50</v>
      </c>
      <c r="K18" s="133" t="s">
        <v>12</v>
      </c>
      <c r="L18" s="133" t="s">
        <v>13</v>
      </c>
      <c r="M18" s="133" t="s">
        <v>14</v>
      </c>
      <c r="N18" s="133" t="s">
        <v>15</v>
      </c>
      <c r="O18" s="133" t="s">
        <v>16</v>
      </c>
      <c r="P18" s="133" t="s">
        <v>17</v>
      </c>
      <c r="Q18" s="133" t="s">
        <v>18</v>
      </c>
      <c r="R18" s="133" t="s">
        <v>67</v>
      </c>
      <c r="S18" s="133" t="s">
        <v>68</v>
      </c>
      <c r="T18" s="133" t="s">
        <v>69</v>
      </c>
      <c r="U18" s="134" t="s">
        <v>70</v>
      </c>
      <c r="V18" s="133" t="s">
        <v>71</v>
      </c>
      <c r="W18" s="133" t="s">
        <v>72</v>
      </c>
      <c r="X18" s="133" t="s">
        <v>73</v>
      </c>
      <c r="Y18" s="133" t="s">
        <v>74</v>
      </c>
      <c r="Z18" s="133" t="s">
        <v>75</v>
      </c>
      <c r="AA18" s="133" t="s">
        <v>76</v>
      </c>
      <c r="AB18" s="133" t="s">
        <v>77</v>
      </c>
      <c r="AC18" s="133" t="s">
        <v>78</v>
      </c>
      <c r="AD18" s="133" t="s">
        <v>79</v>
      </c>
      <c r="AE18" s="133" t="s">
        <v>80</v>
      </c>
      <c r="AF18" s="133" t="s">
        <v>86</v>
      </c>
      <c r="AG18" s="136" t="s">
        <v>53</v>
      </c>
      <c r="AH18" s="134" t="s">
        <v>54</v>
      </c>
      <c r="AI18" s="133" t="s">
        <v>55</v>
      </c>
      <c r="AJ18" s="133" t="s">
        <v>56</v>
      </c>
      <c r="AK18" s="133" t="s">
        <v>57</v>
      </c>
      <c r="AL18" s="133" t="s">
        <v>58</v>
      </c>
      <c r="AM18" s="133" t="s">
        <v>59</v>
      </c>
      <c r="AN18" s="133" t="s">
        <v>60</v>
      </c>
      <c r="AO18" s="133" t="s">
        <v>61</v>
      </c>
      <c r="AP18" s="133" t="s">
        <v>62</v>
      </c>
      <c r="AQ18" s="133" t="s">
        <v>63</v>
      </c>
      <c r="AR18" s="133" t="s">
        <v>64</v>
      </c>
      <c r="AS18" s="133" t="s">
        <v>82</v>
      </c>
      <c r="AT18" s="133"/>
      <c r="AU18" s="133"/>
      <c r="AV18" s="133"/>
      <c r="AW18" s="134"/>
      <c r="AX18" s="133"/>
      <c r="AY18" s="151"/>
      <c r="AZ18" s="147"/>
      <c r="BA18" s="147"/>
      <c r="BB18" s="147"/>
      <c r="BC18" s="147"/>
      <c r="BD18" s="137"/>
      <c r="BE18" s="280"/>
      <c r="BF18" s="133"/>
    </row>
    <row r="19" spans="1:58" ht="12" customHeight="1">
      <c r="A19" s="133"/>
      <c r="B19" s="280"/>
      <c r="C19" s="193" t="s">
        <v>191</v>
      </c>
      <c r="D19" s="190" t="s">
        <v>19</v>
      </c>
      <c r="E19" s="190" t="s">
        <v>29</v>
      </c>
      <c r="F19" s="190" t="s">
        <v>23</v>
      </c>
      <c r="G19" s="191" t="s">
        <v>6</v>
      </c>
      <c r="H19" s="192"/>
      <c r="I19" s="139" t="s">
        <v>95</v>
      </c>
      <c r="J19" s="140" t="s">
        <v>96</v>
      </c>
      <c r="K19" s="141">
        <v>41900</v>
      </c>
      <c r="L19" s="140" t="s">
        <v>97</v>
      </c>
      <c r="M19" s="139">
        <v>43010</v>
      </c>
      <c r="N19" s="139">
        <v>43017</v>
      </c>
      <c r="O19" s="140" t="s">
        <v>98</v>
      </c>
      <c r="P19" s="140" t="s">
        <v>99</v>
      </c>
      <c r="Q19" s="140" t="s">
        <v>100</v>
      </c>
      <c r="R19" s="140" t="s">
        <v>101</v>
      </c>
      <c r="S19" s="140" t="s">
        <v>102</v>
      </c>
      <c r="T19" s="140" t="s">
        <v>103</v>
      </c>
      <c r="U19" s="143" t="s">
        <v>104</v>
      </c>
      <c r="V19" s="140" t="s">
        <v>132</v>
      </c>
      <c r="W19" s="140" t="s">
        <v>133</v>
      </c>
      <c r="X19" s="142" t="s">
        <v>134</v>
      </c>
      <c r="Y19" s="142" t="s">
        <v>192</v>
      </c>
      <c r="Z19" s="142" t="s">
        <v>193</v>
      </c>
      <c r="AA19" s="142" t="s">
        <v>194</v>
      </c>
      <c r="AB19" s="142" t="s">
        <v>195</v>
      </c>
      <c r="AC19" s="142" t="s">
        <v>196</v>
      </c>
      <c r="AD19" s="140" t="s">
        <v>197</v>
      </c>
      <c r="AE19" s="143" t="s">
        <v>110</v>
      </c>
      <c r="AF19" s="143" t="s">
        <v>111</v>
      </c>
      <c r="AG19" s="144" t="s">
        <v>113</v>
      </c>
      <c r="AH19" s="140" t="s">
        <v>114</v>
      </c>
      <c r="AI19" s="140" t="s">
        <v>115</v>
      </c>
      <c r="AJ19" s="140" t="s">
        <v>116</v>
      </c>
      <c r="AK19" s="140" t="s">
        <v>117</v>
      </c>
      <c r="AL19" s="140" t="s">
        <v>118</v>
      </c>
      <c r="AM19" s="140" t="s">
        <v>119</v>
      </c>
      <c r="AN19" s="140" t="s">
        <v>120</v>
      </c>
      <c r="AO19" s="140" t="s">
        <v>121</v>
      </c>
      <c r="AP19" s="140" t="s">
        <v>122</v>
      </c>
      <c r="AQ19" s="140" t="s">
        <v>123</v>
      </c>
      <c r="AR19" s="140" t="s">
        <v>199</v>
      </c>
      <c r="AS19" s="140" t="s">
        <v>200</v>
      </c>
      <c r="AT19" s="140"/>
      <c r="AU19" s="140"/>
      <c r="AV19" s="140"/>
      <c r="AW19" s="143"/>
      <c r="AX19" s="140"/>
      <c r="AY19" s="163"/>
      <c r="AZ19" s="147"/>
      <c r="BA19" s="147"/>
      <c r="BB19" s="147"/>
      <c r="BC19" s="147"/>
      <c r="BD19" s="137"/>
      <c r="BE19" s="280"/>
      <c r="BF19" s="140"/>
    </row>
    <row r="20" spans="1:58" ht="6" customHeight="1">
      <c r="A20" s="133"/>
      <c r="B20" s="157"/>
      <c r="C20" s="131"/>
      <c r="D20" s="131"/>
      <c r="E20" s="131"/>
      <c r="F20" s="131"/>
      <c r="G20" s="133"/>
      <c r="H20" s="134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4"/>
      <c r="T20" s="134"/>
      <c r="U20" s="134"/>
      <c r="V20" s="134"/>
      <c r="W20" s="133"/>
      <c r="Y20" s="133"/>
      <c r="Z20" s="133"/>
      <c r="AA20" s="133"/>
      <c r="AB20" s="133"/>
      <c r="AC20" s="133"/>
      <c r="AD20" s="133"/>
      <c r="AE20" s="133"/>
      <c r="AF20" s="134"/>
      <c r="AG20" s="136"/>
      <c r="AH20" s="133"/>
      <c r="AI20" s="134"/>
      <c r="AJ20" s="147"/>
      <c r="AK20" s="109"/>
      <c r="AL20" s="134"/>
      <c r="AM20" s="133"/>
      <c r="AN20" s="133"/>
      <c r="AO20" s="133"/>
      <c r="AP20" s="133"/>
      <c r="AQ20" s="133"/>
      <c r="AR20" s="194"/>
      <c r="AS20" s="133"/>
      <c r="AT20" s="133"/>
      <c r="AU20" s="133"/>
      <c r="AV20" s="133"/>
      <c r="AW20" s="134"/>
      <c r="AX20" s="133"/>
      <c r="AY20" s="151"/>
      <c r="AZ20" s="158"/>
      <c r="BA20" s="170"/>
      <c r="BB20" s="176"/>
      <c r="BC20" s="176"/>
    </row>
    <row r="21" spans="1:58" ht="13.5" customHeight="1">
      <c r="A21" s="133">
        <v>1</v>
      </c>
      <c r="B21" s="155" t="s">
        <v>161</v>
      </c>
      <c r="C21" s="195">
        <f t="shared" ref="C21:C28" si="5">AVERAGE(I21:AX21)/10</f>
        <v>138.27142857142857</v>
      </c>
      <c r="D21" s="195">
        <f t="shared" ref="D21:D28" si="6">AVERAGE(I21:U21)/10</f>
        <v>138</v>
      </c>
      <c r="E21" s="195">
        <f t="shared" ref="E21:E28" si="7">AVERAGE(U21:AG21)/10</f>
        <v>141.85</v>
      </c>
      <c r="F21" s="195" t="e">
        <f t="shared" ref="F21:F26" si="8">AVERAGE(AH21:AT21)/10</f>
        <v>#DIV/0!</v>
      </c>
      <c r="G21" s="133">
        <f t="shared" ref="G21:G28" si="9">MAX(I21:AY21)</f>
        <v>1419</v>
      </c>
      <c r="H21" s="134"/>
      <c r="I21" s="133">
        <v>1370</v>
      </c>
      <c r="J21" s="133">
        <v>1305</v>
      </c>
      <c r="K21" s="133">
        <v>1367</v>
      </c>
      <c r="L21" s="133">
        <v>1375</v>
      </c>
      <c r="M21" s="133">
        <v>1413</v>
      </c>
      <c r="N21" s="133">
        <v>1412</v>
      </c>
      <c r="O21" s="133">
        <v>1342</v>
      </c>
      <c r="P21" s="133">
        <v>1411</v>
      </c>
      <c r="Q21" s="133">
        <v>1382</v>
      </c>
      <c r="R21" s="133">
        <v>1390</v>
      </c>
      <c r="S21" s="134">
        <v>1369</v>
      </c>
      <c r="T21" s="134">
        <v>1385</v>
      </c>
      <c r="U21" s="134">
        <v>1419</v>
      </c>
      <c r="V21" s="134">
        <v>1418</v>
      </c>
      <c r="W21" s="134"/>
      <c r="X21" s="133"/>
      <c r="Y21" s="133"/>
      <c r="Z21" s="133"/>
      <c r="AA21" s="133"/>
      <c r="AB21" s="133"/>
      <c r="AC21" s="133"/>
      <c r="AD21" s="133"/>
      <c r="AE21" s="133"/>
      <c r="AF21" s="134"/>
      <c r="AG21" s="136"/>
      <c r="AH21" s="134"/>
      <c r="AI21" s="152"/>
      <c r="AJ21" s="152"/>
      <c r="AK21" s="134"/>
      <c r="AL21" s="134"/>
      <c r="AM21" s="134"/>
      <c r="AN21" s="134"/>
      <c r="AO21" s="133"/>
      <c r="AP21" s="133"/>
      <c r="AQ21" s="133"/>
      <c r="AR21" s="133"/>
      <c r="AS21" s="133"/>
      <c r="AT21" s="133"/>
      <c r="AU21" s="133"/>
      <c r="AV21" s="133"/>
      <c r="AW21" s="134"/>
      <c r="AX21" s="133"/>
      <c r="AY21" s="133"/>
      <c r="AZ21" s="137"/>
      <c r="BA21" s="154"/>
      <c r="BB21" s="176"/>
      <c r="BC21" s="176"/>
      <c r="BD21" s="176"/>
    </row>
    <row r="22" spans="1:58" ht="13.5" customHeight="1">
      <c r="A22" s="133">
        <v>2</v>
      </c>
      <c r="B22" s="155" t="s">
        <v>167</v>
      </c>
      <c r="C22" s="195">
        <f t="shared" si="5"/>
        <v>133.08571428571429</v>
      </c>
      <c r="D22" s="195">
        <f t="shared" si="6"/>
        <v>132.50769230769231</v>
      </c>
      <c r="E22" s="195">
        <f t="shared" si="7"/>
        <v>139.19999999999999</v>
      </c>
      <c r="F22" s="195" t="e">
        <f t="shared" si="8"/>
        <v>#DIV/0!</v>
      </c>
      <c r="G22" s="133">
        <f t="shared" si="9"/>
        <v>1406</v>
      </c>
      <c r="H22" s="134"/>
      <c r="I22" s="133">
        <v>1347</v>
      </c>
      <c r="J22" s="133">
        <v>1320</v>
      </c>
      <c r="K22" s="133">
        <v>1315</v>
      </c>
      <c r="L22" s="133">
        <v>1330</v>
      </c>
      <c r="M22" s="133">
        <v>1337</v>
      </c>
      <c r="N22" s="133">
        <v>1317</v>
      </c>
      <c r="O22" s="133">
        <v>1302</v>
      </c>
      <c r="P22" s="133">
        <v>1370</v>
      </c>
      <c r="Q22" s="133">
        <v>1300</v>
      </c>
      <c r="R22" s="133">
        <v>1254</v>
      </c>
      <c r="S22" s="134">
        <v>1371</v>
      </c>
      <c r="T22" s="134">
        <v>1285</v>
      </c>
      <c r="U22" s="134">
        <v>1378</v>
      </c>
      <c r="V22" s="134">
        <v>1406</v>
      </c>
      <c r="W22" s="134"/>
      <c r="X22" s="133"/>
      <c r="Y22" s="133"/>
      <c r="Z22" s="133"/>
      <c r="AA22" s="133"/>
      <c r="AB22" s="133"/>
      <c r="AC22" s="133"/>
      <c r="AD22" s="133"/>
      <c r="AE22" s="133"/>
      <c r="AF22" s="134"/>
      <c r="AG22" s="136"/>
      <c r="AH22" s="134"/>
      <c r="AI22" s="152"/>
      <c r="AJ22" s="152"/>
      <c r="AK22" s="134"/>
      <c r="AL22" s="134"/>
      <c r="AM22" s="134"/>
      <c r="AN22" s="134"/>
      <c r="AO22" s="133"/>
      <c r="AP22" s="133"/>
      <c r="AQ22" s="133"/>
      <c r="AR22" s="133"/>
      <c r="AS22" s="133"/>
      <c r="AT22" s="133"/>
      <c r="AU22" s="133"/>
      <c r="AV22" s="133"/>
      <c r="AW22" s="134"/>
      <c r="AX22" s="133"/>
      <c r="AY22" s="133"/>
      <c r="AZ22" s="137"/>
      <c r="BA22" s="154"/>
    </row>
    <row r="23" spans="1:58" ht="13.5" customHeight="1">
      <c r="A23" s="133">
        <v>3</v>
      </c>
      <c r="B23" s="155" t="s">
        <v>168</v>
      </c>
      <c r="C23" s="195">
        <f t="shared" si="5"/>
        <v>133.80000000000001</v>
      </c>
      <c r="D23" s="195">
        <f t="shared" si="6"/>
        <v>133.2923076923077</v>
      </c>
      <c r="E23" s="195">
        <f t="shared" si="7"/>
        <v>137.25</v>
      </c>
      <c r="F23" s="195" t="e">
        <f t="shared" si="8"/>
        <v>#DIV/0!</v>
      </c>
      <c r="G23" s="133">
        <f t="shared" si="9"/>
        <v>1404</v>
      </c>
      <c r="H23" s="134"/>
      <c r="I23" s="133">
        <v>1336</v>
      </c>
      <c r="J23" s="133">
        <v>1313</v>
      </c>
      <c r="K23" s="133">
        <v>1330</v>
      </c>
      <c r="L23" s="133">
        <v>1274</v>
      </c>
      <c r="M23" s="133">
        <v>1370</v>
      </c>
      <c r="N23" s="133">
        <v>1290</v>
      </c>
      <c r="O23" s="133">
        <v>1347</v>
      </c>
      <c r="P23" s="133">
        <v>1358</v>
      </c>
      <c r="Q23" s="133">
        <v>1382</v>
      </c>
      <c r="R23" s="133">
        <v>1358</v>
      </c>
      <c r="S23" s="134">
        <v>1337</v>
      </c>
      <c r="T23" s="134">
        <v>1292</v>
      </c>
      <c r="U23" s="134">
        <v>1341</v>
      </c>
      <c r="V23" s="134">
        <v>1404</v>
      </c>
      <c r="W23" s="134"/>
      <c r="X23" s="133"/>
      <c r="Y23" s="133"/>
      <c r="Z23" s="133"/>
      <c r="AA23" s="133"/>
      <c r="AB23" s="133"/>
      <c r="AC23" s="133"/>
      <c r="AD23" s="133"/>
      <c r="AE23" s="133"/>
      <c r="AF23" s="134"/>
      <c r="AG23" s="136"/>
      <c r="AH23" s="134"/>
      <c r="AI23" s="152"/>
      <c r="AJ23" s="152"/>
      <c r="AK23" s="134"/>
      <c r="AL23" s="134"/>
      <c r="AM23" s="134"/>
      <c r="AN23" s="134"/>
      <c r="AO23" s="133"/>
      <c r="AP23" s="133"/>
      <c r="AQ23" s="133"/>
      <c r="AR23" s="133"/>
      <c r="AS23" s="133"/>
      <c r="AT23" s="133"/>
      <c r="AU23" s="133"/>
      <c r="AV23" s="133"/>
      <c r="AW23" s="134"/>
      <c r="AX23" s="133"/>
      <c r="AY23" s="133"/>
      <c r="AZ23" s="137"/>
      <c r="BA23" s="154"/>
    </row>
    <row r="24" spans="1:58" ht="13.5" customHeight="1">
      <c r="A24" s="133">
        <v>4</v>
      </c>
      <c r="B24" s="155" t="s">
        <v>90</v>
      </c>
      <c r="C24" s="195">
        <f t="shared" si="5"/>
        <v>130.90769230769232</v>
      </c>
      <c r="D24" s="195">
        <f t="shared" si="6"/>
        <v>130.39166666666668</v>
      </c>
      <c r="E24" s="195">
        <f t="shared" si="7"/>
        <v>135.85</v>
      </c>
      <c r="F24" s="195" t="e">
        <f t="shared" si="8"/>
        <v>#DIV/0!</v>
      </c>
      <c r="G24" s="133">
        <f t="shared" si="9"/>
        <v>1371</v>
      </c>
      <c r="I24" s="133"/>
      <c r="J24" s="133">
        <v>1275</v>
      </c>
      <c r="K24" s="133">
        <v>1311</v>
      </c>
      <c r="L24" s="133">
        <v>1298</v>
      </c>
      <c r="M24" s="133">
        <v>1288</v>
      </c>
      <c r="N24" s="133">
        <v>1328</v>
      </c>
      <c r="O24" s="133">
        <v>1264</v>
      </c>
      <c r="P24" s="133">
        <v>1368</v>
      </c>
      <c r="Q24" s="133">
        <v>1260</v>
      </c>
      <c r="R24" s="133">
        <v>1290</v>
      </c>
      <c r="S24" s="134">
        <v>1315</v>
      </c>
      <c r="T24" s="134">
        <v>1304</v>
      </c>
      <c r="U24" s="134">
        <v>1346</v>
      </c>
      <c r="V24" s="134">
        <v>1371</v>
      </c>
      <c r="W24" s="134"/>
      <c r="X24" s="133"/>
      <c r="Y24" s="133"/>
      <c r="Z24" s="133"/>
      <c r="AA24" s="133"/>
      <c r="AB24" s="133"/>
      <c r="AC24" s="133"/>
      <c r="AD24" s="133"/>
      <c r="AE24" s="133"/>
      <c r="AF24" s="134"/>
      <c r="AG24" s="136"/>
      <c r="AH24" s="134"/>
      <c r="AI24" s="152"/>
      <c r="AJ24" s="152"/>
      <c r="AK24" s="134"/>
      <c r="AL24" s="134"/>
      <c r="AM24" s="134"/>
      <c r="AN24" s="134"/>
      <c r="AO24" s="133"/>
      <c r="AP24" s="133"/>
      <c r="AQ24" s="133"/>
      <c r="AR24" s="133"/>
      <c r="AS24" s="133"/>
      <c r="AT24" s="133"/>
      <c r="AU24" s="133"/>
      <c r="AV24" s="133"/>
      <c r="AW24" s="134"/>
      <c r="AX24" s="133"/>
      <c r="AY24" s="133"/>
      <c r="AZ24" s="137"/>
      <c r="BA24" s="154"/>
      <c r="BB24" s="176"/>
      <c r="BC24" s="176"/>
      <c r="BD24" s="176"/>
    </row>
    <row r="25" spans="1:58" ht="13.5" customHeight="1">
      <c r="A25" s="133">
        <v>5</v>
      </c>
      <c r="B25" s="155" t="s">
        <v>170</v>
      </c>
      <c r="C25" s="195">
        <f t="shared" si="5"/>
        <v>131.83076923076925</v>
      </c>
      <c r="D25" s="195">
        <f t="shared" si="6"/>
        <v>131.77500000000001</v>
      </c>
      <c r="E25" s="195">
        <f t="shared" si="7"/>
        <v>134.35</v>
      </c>
      <c r="F25" s="195" t="e">
        <f t="shared" si="8"/>
        <v>#DIV/0!</v>
      </c>
      <c r="G25" s="133">
        <f t="shared" si="9"/>
        <v>1362</v>
      </c>
      <c r="H25" s="134"/>
      <c r="I25" s="133">
        <v>1294</v>
      </c>
      <c r="J25" s="133">
        <v>1247</v>
      </c>
      <c r="K25" s="133">
        <v>1312</v>
      </c>
      <c r="L25" s="133">
        <v>1349</v>
      </c>
      <c r="M25" s="133">
        <v>1349</v>
      </c>
      <c r="N25" s="133">
        <v>1347</v>
      </c>
      <c r="O25" s="133">
        <v>1306</v>
      </c>
      <c r="P25" s="133"/>
      <c r="Q25" s="133">
        <v>1281</v>
      </c>
      <c r="R25" s="133">
        <v>1305</v>
      </c>
      <c r="S25" s="134">
        <v>1323</v>
      </c>
      <c r="T25" s="134">
        <v>1338</v>
      </c>
      <c r="U25" s="134">
        <v>1362</v>
      </c>
      <c r="V25" s="134">
        <v>1325</v>
      </c>
      <c r="W25" s="134"/>
      <c r="X25" s="133"/>
      <c r="Y25" s="133"/>
      <c r="Z25" s="133"/>
      <c r="AA25" s="133"/>
      <c r="AB25" s="133"/>
      <c r="AC25" s="133"/>
      <c r="AD25" s="133"/>
      <c r="AE25" s="133"/>
      <c r="AF25" s="134"/>
      <c r="AG25" s="136"/>
      <c r="AH25" s="134"/>
      <c r="AI25" s="152"/>
      <c r="AJ25" s="152"/>
      <c r="AK25" s="134"/>
      <c r="AL25" s="134"/>
      <c r="AM25" s="134"/>
      <c r="AN25" s="134"/>
      <c r="AO25" s="133"/>
      <c r="AP25" s="133"/>
      <c r="AQ25" s="133"/>
      <c r="AR25" s="133"/>
      <c r="AS25" s="133"/>
      <c r="AT25" s="133"/>
      <c r="AU25" s="133"/>
      <c r="AV25" s="133"/>
      <c r="AW25" s="134"/>
      <c r="AX25" s="133"/>
      <c r="AY25" s="133"/>
      <c r="AZ25" s="137"/>
      <c r="BA25" s="154"/>
    </row>
    <row r="26" spans="1:58" ht="13.5" customHeight="1">
      <c r="A26" s="133">
        <v>6</v>
      </c>
      <c r="B26" s="148" t="s">
        <v>172</v>
      </c>
      <c r="C26" s="195">
        <f t="shared" si="5"/>
        <v>131.25714285714287</v>
      </c>
      <c r="D26" s="195">
        <f t="shared" si="6"/>
        <v>131.02307692307693</v>
      </c>
      <c r="E26" s="195">
        <f t="shared" si="7"/>
        <v>133.9</v>
      </c>
      <c r="F26" s="195" t="e">
        <f t="shared" si="8"/>
        <v>#DIV/0!</v>
      </c>
      <c r="G26" s="133">
        <f t="shared" si="9"/>
        <v>1343</v>
      </c>
      <c r="H26" s="134"/>
      <c r="I26" s="133">
        <v>1297</v>
      </c>
      <c r="J26" s="133">
        <v>1328</v>
      </c>
      <c r="K26" s="133">
        <v>1327</v>
      </c>
      <c r="L26" s="133">
        <v>1318</v>
      </c>
      <c r="M26" s="133">
        <v>1327</v>
      </c>
      <c r="N26" s="133">
        <v>1290</v>
      </c>
      <c r="O26" s="133">
        <v>1293</v>
      </c>
      <c r="P26" s="133">
        <v>1326</v>
      </c>
      <c r="Q26" s="133">
        <v>1300</v>
      </c>
      <c r="R26" s="133">
        <v>1274</v>
      </c>
      <c r="S26" s="134">
        <v>1282</v>
      </c>
      <c r="T26" s="134">
        <v>1336</v>
      </c>
      <c r="U26" s="134">
        <v>1335</v>
      </c>
      <c r="V26" s="134">
        <v>1343</v>
      </c>
      <c r="W26" s="134"/>
      <c r="X26" s="133"/>
      <c r="Y26" s="133"/>
      <c r="Z26" s="133"/>
      <c r="AA26" s="133"/>
      <c r="AB26" s="133"/>
      <c r="AC26" s="133"/>
      <c r="AD26" s="133"/>
      <c r="AE26" s="133"/>
      <c r="AF26" s="134"/>
      <c r="AG26" s="136"/>
      <c r="AH26" s="134"/>
      <c r="AI26" s="152"/>
      <c r="AJ26" s="152"/>
      <c r="AK26" s="134"/>
      <c r="AL26" s="134"/>
      <c r="AM26" s="134"/>
      <c r="AN26" s="134"/>
      <c r="AO26" s="133"/>
      <c r="AP26" s="133"/>
      <c r="AQ26" s="133"/>
      <c r="AR26" s="133"/>
      <c r="AS26" s="133"/>
      <c r="AT26" s="133"/>
      <c r="AU26" s="133"/>
      <c r="AV26" s="133"/>
      <c r="AW26" s="134"/>
      <c r="AX26" s="133"/>
      <c r="AY26" s="133"/>
      <c r="AZ26" s="137"/>
      <c r="BA26" s="154"/>
    </row>
    <row r="27" spans="1:58" ht="13.5" customHeight="1">
      <c r="A27" s="133">
        <v>7</v>
      </c>
      <c r="B27" s="155" t="s">
        <v>175</v>
      </c>
      <c r="C27" s="195">
        <f t="shared" si="5"/>
        <v>130.92142857142858</v>
      </c>
      <c r="D27" s="195">
        <f t="shared" si="6"/>
        <v>130.64615384615385</v>
      </c>
      <c r="E27" s="195">
        <f t="shared" si="7"/>
        <v>130.44999999999999</v>
      </c>
      <c r="F27" s="195"/>
      <c r="G27" s="133">
        <f t="shared" si="9"/>
        <v>1375</v>
      </c>
      <c r="H27" s="134"/>
      <c r="I27" s="133">
        <v>1295</v>
      </c>
      <c r="J27" s="133">
        <v>1281</v>
      </c>
      <c r="K27" s="133">
        <v>1326</v>
      </c>
      <c r="L27" s="133">
        <v>1371</v>
      </c>
      <c r="M27" s="133">
        <v>1274</v>
      </c>
      <c r="N27" s="133">
        <v>1303</v>
      </c>
      <c r="O27" s="133">
        <v>1306</v>
      </c>
      <c r="P27" s="133">
        <v>1375</v>
      </c>
      <c r="Q27" s="133">
        <v>1317</v>
      </c>
      <c r="R27" s="133">
        <v>1293</v>
      </c>
      <c r="S27" s="134">
        <v>1232</v>
      </c>
      <c r="T27" s="134">
        <v>1347</v>
      </c>
      <c r="U27" s="134">
        <v>1264</v>
      </c>
      <c r="V27" s="134">
        <v>1345</v>
      </c>
      <c r="W27" s="134"/>
      <c r="X27" s="133"/>
      <c r="Y27" s="133"/>
      <c r="Z27" s="133"/>
      <c r="AA27" s="133"/>
      <c r="AB27" s="133"/>
      <c r="AC27" s="133"/>
      <c r="AD27" s="133"/>
      <c r="AE27" s="133"/>
      <c r="AF27" s="134"/>
      <c r="AG27" s="136"/>
      <c r="AH27" s="134"/>
      <c r="AI27" s="152"/>
      <c r="AJ27" s="152"/>
      <c r="AK27" s="134"/>
      <c r="AL27" s="134"/>
      <c r="AM27" s="134"/>
      <c r="AN27" s="134"/>
      <c r="AO27" s="133"/>
      <c r="AP27" s="133"/>
      <c r="AQ27" s="133"/>
      <c r="AR27" s="133"/>
      <c r="AS27" s="133"/>
      <c r="AT27" s="133"/>
      <c r="AU27" s="133"/>
      <c r="AV27" s="133"/>
      <c r="AW27" s="134"/>
      <c r="AX27" s="133"/>
      <c r="AY27" s="133"/>
      <c r="AZ27" s="137"/>
      <c r="BA27" s="154"/>
    </row>
    <row r="28" spans="1:58" ht="13.5" customHeight="1">
      <c r="A28" s="133">
        <v>8</v>
      </c>
      <c r="B28" s="155" t="s">
        <v>179</v>
      </c>
      <c r="C28" s="195">
        <f t="shared" si="5"/>
        <v>126.85714285714286</v>
      </c>
      <c r="D28" s="195">
        <f t="shared" si="6"/>
        <v>127.13846153846154</v>
      </c>
      <c r="E28" s="195">
        <f t="shared" si="7"/>
        <v>124.9</v>
      </c>
      <c r="F28" s="195" t="e">
        <f>AVERAGE(AH28:AT28)/10</f>
        <v>#DIV/0!</v>
      </c>
      <c r="G28" s="133">
        <f t="shared" si="9"/>
        <v>1341</v>
      </c>
      <c r="H28" s="134"/>
      <c r="I28" s="133">
        <v>1302</v>
      </c>
      <c r="J28" s="133">
        <v>1289</v>
      </c>
      <c r="K28" s="133">
        <v>1238</v>
      </c>
      <c r="L28" s="133">
        <v>1263</v>
      </c>
      <c r="M28" s="133">
        <v>1302</v>
      </c>
      <c r="N28" s="133">
        <v>1267</v>
      </c>
      <c r="O28" s="133">
        <v>1232</v>
      </c>
      <c r="P28" s="133">
        <v>1278</v>
      </c>
      <c r="Q28" s="133">
        <v>1280</v>
      </c>
      <c r="R28" s="133">
        <v>1244</v>
      </c>
      <c r="S28" s="134">
        <v>1226</v>
      </c>
      <c r="T28" s="134">
        <v>1341</v>
      </c>
      <c r="U28" s="134">
        <v>1266</v>
      </c>
      <c r="V28" s="134">
        <v>1232</v>
      </c>
      <c r="W28" s="134"/>
      <c r="X28" s="133"/>
      <c r="Y28" s="133"/>
      <c r="Z28" s="133"/>
      <c r="AA28" s="133"/>
      <c r="AB28" s="133"/>
      <c r="AC28" s="133"/>
      <c r="AD28" s="133"/>
      <c r="AE28" s="133"/>
      <c r="AF28" s="134"/>
      <c r="AG28" s="136"/>
      <c r="AH28" s="134"/>
      <c r="AI28" s="152"/>
      <c r="AJ28" s="152"/>
      <c r="AK28" s="134"/>
      <c r="AL28" s="134"/>
      <c r="AM28" s="134"/>
      <c r="AN28" s="134"/>
      <c r="AO28" s="133"/>
      <c r="AP28" s="133"/>
      <c r="AQ28" s="133"/>
      <c r="AR28" s="133"/>
      <c r="AS28" s="133"/>
      <c r="AT28" s="133"/>
      <c r="AU28" s="133"/>
      <c r="AV28" s="133"/>
      <c r="AW28" s="134"/>
      <c r="AX28" s="133"/>
      <c r="AY28" s="133"/>
      <c r="AZ28" s="137"/>
      <c r="BA28" s="165"/>
    </row>
    <row r="29" spans="1:58" ht="8.1" customHeight="1">
      <c r="A29" s="133"/>
      <c r="B29" s="157"/>
      <c r="C29" s="131"/>
      <c r="D29" s="131"/>
      <c r="E29" s="131"/>
      <c r="F29" s="131"/>
      <c r="G29" s="133"/>
      <c r="H29" s="134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4"/>
      <c r="T29" s="134"/>
      <c r="U29" s="134"/>
      <c r="V29" s="134"/>
      <c r="W29" s="134"/>
      <c r="X29" s="133"/>
      <c r="Y29" s="133"/>
      <c r="Z29" s="133"/>
      <c r="AA29" s="133"/>
      <c r="AB29" s="133"/>
      <c r="AC29" s="133"/>
      <c r="AD29" s="133"/>
      <c r="AE29" s="133"/>
      <c r="AF29" s="134"/>
      <c r="AG29" s="136"/>
      <c r="AH29" s="134"/>
      <c r="AK29" s="134"/>
      <c r="AL29" s="134"/>
      <c r="AM29" s="134"/>
      <c r="AN29" s="134"/>
      <c r="AO29" s="133"/>
      <c r="AP29" s="133"/>
      <c r="AQ29" s="133"/>
      <c r="AR29" s="133"/>
      <c r="AS29" s="133"/>
      <c r="AT29" s="133"/>
      <c r="AU29" s="133"/>
      <c r="AV29" s="133"/>
      <c r="AW29" s="134"/>
      <c r="AX29" s="133"/>
      <c r="AY29" s="133"/>
      <c r="AZ29" s="199"/>
      <c r="BA29" s="200"/>
      <c r="BB29" s="176"/>
      <c r="BC29" s="176"/>
      <c r="BD29" s="176"/>
    </row>
    <row r="30" spans="1:58" ht="12" customHeight="1">
      <c r="A30" s="133"/>
      <c r="B30" s="280" t="s">
        <v>201</v>
      </c>
      <c r="C30" s="190" t="s">
        <v>20</v>
      </c>
      <c r="D30" s="190" t="s">
        <v>189</v>
      </c>
      <c r="E30" s="190" t="s">
        <v>189</v>
      </c>
      <c r="F30" s="190" t="s">
        <v>189</v>
      </c>
      <c r="G30" s="191" t="s">
        <v>190</v>
      </c>
      <c r="H30" s="192"/>
      <c r="I30" s="133" t="s">
        <v>81</v>
      </c>
      <c r="J30" s="133" t="s">
        <v>50</v>
      </c>
      <c r="K30" s="133" t="s">
        <v>12</v>
      </c>
      <c r="L30" s="133" t="s">
        <v>13</v>
      </c>
      <c r="M30" s="133" t="s">
        <v>14</v>
      </c>
      <c r="N30" s="133" t="s">
        <v>15</v>
      </c>
      <c r="O30" s="133" t="s">
        <v>16</v>
      </c>
      <c r="P30" s="133" t="s">
        <v>17</v>
      </c>
      <c r="Q30" s="133" t="s">
        <v>18</v>
      </c>
      <c r="R30" s="133" t="s">
        <v>67</v>
      </c>
      <c r="S30" s="133" t="s">
        <v>68</v>
      </c>
      <c r="T30" s="133" t="s">
        <v>69</v>
      </c>
      <c r="U30" s="134" t="s">
        <v>70</v>
      </c>
      <c r="V30" s="133" t="s">
        <v>71</v>
      </c>
      <c r="W30" s="133" t="s">
        <v>72</v>
      </c>
      <c r="X30" s="133" t="s">
        <v>73</v>
      </c>
      <c r="Y30" s="133" t="s">
        <v>74</v>
      </c>
      <c r="Z30" s="133" t="s">
        <v>75</v>
      </c>
      <c r="AA30" s="133" t="s">
        <v>76</v>
      </c>
      <c r="AB30" s="133" t="s">
        <v>77</v>
      </c>
      <c r="AC30" s="133" t="s">
        <v>78</v>
      </c>
      <c r="AD30" s="133" t="s">
        <v>79</v>
      </c>
      <c r="AE30" s="133" t="s">
        <v>80</v>
      </c>
      <c r="AF30" s="133" t="s">
        <v>86</v>
      </c>
      <c r="AG30" s="136" t="s">
        <v>53</v>
      </c>
      <c r="AH30" s="134" t="s">
        <v>54</v>
      </c>
      <c r="AI30" s="133" t="s">
        <v>55</v>
      </c>
      <c r="AJ30" s="133" t="s">
        <v>56</v>
      </c>
      <c r="AK30" s="133" t="s">
        <v>57</v>
      </c>
      <c r="AL30" s="133" t="s">
        <v>58</v>
      </c>
      <c r="AM30" s="133" t="s">
        <v>59</v>
      </c>
      <c r="AN30" s="133" t="s">
        <v>60</v>
      </c>
      <c r="AO30" s="133" t="s">
        <v>61</v>
      </c>
      <c r="AP30" s="133" t="s">
        <v>62</v>
      </c>
      <c r="AQ30" s="133" t="s">
        <v>63</v>
      </c>
      <c r="AR30" s="133" t="s">
        <v>64</v>
      </c>
      <c r="AS30" s="133" t="s">
        <v>82</v>
      </c>
      <c r="AT30" s="133"/>
      <c r="AU30" s="133"/>
      <c r="AV30" s="133"/>
      <c r="AW30" s="134"/>
      <c r="AX30" s="133"/>
      <c r="AY30" s="133"/>
      <c r="AZ30" s="150"/>
      <c r="BA30" s="150"/>
      <c r="BB30" s="147"/>
      <c r="BC30" s="147"/>
      <c r="BD30" s="158"/>
      <c r="BE30" s="280"/>
      <c r="BF30" s="133"/>
    </row>
    <row r="31" spans="1:58" ht="12" customHeight="1">
      <c r="A31" s="133"/>
      <c r="B31" s="280"/>
      <c r="C31" s="193" t="s">
        <v>191</v>
      </c>
      <c r="D31" s="190" t="s">
        <v>19</v>
      </c>
      <c r="E31" s="190" t="s">
        <v>29</v>
      </c>
      <c r="F31" s="190" t="s">
        <v>23</v>
      </c>
      <c r="G31" s="191" t="s">
        <v>6</v>
      </c>
      <c r="H31" s="192"/>
      <c r="I31" s="139" t="s">
        <v>95</v>
      </c>
      <c r="J31" s="140" t="s">
        <v>96</v>
      </c>
      <c r="K31" s="141">
        <v>41900</v>
      </c>
      <c r="L31" s="140" t="s">
        <v>97</v>
      </c>
      <c r="M31" s="139">
        <v>43010</v>
      </c>
      <c r="N31" s="139">
        <v>43017</v>
      </c>
      <c r="O31" s="140" t="s">
        <v>98</v>
      </c>
      <c r="P31" s="140" t="s">
        <v>99</v>
      </c>
      <c r="Q31" s="140" t="s">
        <v>100</v>
      </c>
      <c r="R31" s="140" t="s">
        <v>101</v>
      </c>
      <c r="S31" s="140" t="s">
        <v>102</v>
      </c>
      <c r="T31" s="140" t="s">
        <v>103</v>
      </c>
      <c r="U31" s="143" t="s">
        <v>104</v>
      </c>
      <c r="V31" s="140" t="s">
        <v>132</v>
      </c>
      <c r="W31" s="140" t="s">
        <v>133</v>
      </c>
      <c r="X31" s="142" t="s">
        <v>134</v>
      </c>
      <c r="Y31" s="142" t="s">
        <v>192</v>
      </c>
      <c r="Z31" s="142" t="s">
        <v>193</v>
      </c>
      <c r="AA31" s="142" t="s">
        <v>194</v>
      </c>
      <c r="AB31" s="142" t="s">
        <v>195</v>
      </c>
      <c r="AC31" s="142" t="s">
        <v>196</v>
      </c>
      <c r="AD31" s="140" t="s">
        <v>197</v>
      </c>
      <c r="AE31" s="143" t="s">
        <v>110</v>
      </c>
      <c r="AF31" s="143" t="s">
        <v>111</v>
      </c>
      <c r="AG31" s="144" t="s">
        <v>113</v>
      </c>
      <c r="AH31" s="140" t="s">
        <v>114</v>
      </c>
      <c r="AI31" s="140" t="s">
        <v>115</v>
      </c>
      <c r="AJ31" s="140" t="s">
        <v>116</v>
      </c>
      <c r="AK31" s="140" t="s">
        <v>117</v>
      </c>
      <c r="AL31" s="140" t="s">
        <v>118</v>
      </c>
      <c r="AM31" s="140" t="s">
        <v>119</v>
      </c>
      <c r="AN31" s="140" t="s">
        <v>120</v>
      </c>
      <c r="AO31" s="140" t="s">
        <v>121</v>
      </c>
      <c r="AP31" s="140" t="s">
        <v>122</v>
      </c>
      <c r="AQ31" s="140" t="s">
        <v>123</v>
      </c>
      <c r="AR31" s="140"/>
      <c r="AS31" s="140"/>
      <c r="AT31" s="140"/>
      <c r="AU31" s="140"/>
      <c r="AV31" s="140"/>
      <c r="AW31" s="143"/>
      <c r="AX31" s="140"/>
      <c r="AY31" s="140"/>
      <c r="AZ31" s="150"/>
      <c r="BA31" s="150"/>
      <c r="BB31" s="147"/>
      <c r="BC31" s="147"/>
      <c r="BD31" s="158"/>
      <c r="BE31" s="280"/>
      <c r="BF31" s="140"/>
    </row>
    <row r="32" spans="1:58" ht="6" customHeight="1">
      <c r="A32" s="133"/>
      <c r="B32" s="157"/>
      <c r="C32" s="131"/>
      <c r="D32" s="131"/>
      <c r="E32" s="131"/>
      <c r="F32" s="131"/>
      <c r="G32" s="133"/>
      <c r="H32" s="134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4"/>
      <c r="T32" s="134"/>
      <c r="U32" s="134"/>
      <c r="V32" s="134"/>
      <c r="W32" s="133"/>
      <c r="Y32" s="133"/>
      <c r="Z32" s="133"/>
      <c r="AA32" s="133"/>
      <c r="AB32" s="133"/>
      <c r="AC32" s="133"/>
      <c r="AD32" s="133"/>
      <c r="AE32" s="133"/>
      <c r="AF32" s="134"/>
      <c r="AG32" s="136"/>
      <c r="AH32" s="133"/>
      <c r="AI32" s="134"/>
      <c r="AJ32" s="147"/>
      <c r="AK32" s="109"/>
      <c r="AL32" s="134"/>
      <c r="AM32" s="133"/>
      <c r="AN32" s="133"/>
      <c r="AO32" s="133"/>
      <c r="AP32" s="133"/>
      <c r="AQ32" s="133"/>
      <c r="AR32" s="194"/>
      <c r="AS32" s="133"/>
      <c r="AT32" s="133"/>
      <c r="AU32" s="133"/>
      <c r="AV32" s="133"/>
      <c r="AW32" s="134"/>
      <c r="AX32" s="133"/>
      <c r="AY32" s="133"/>
      <c r="AZ32" s="137"/>
      <c r="BA32" s="157"/>
      <c r="BB32" s="176"/>
      <c r="BC32" s="176"/>
      <c r="BD32" s="176"/>
    </row>
    <row r="33" spans="1:58" ht="13.5" customHeight="1">
      <c r="A33" s="133">
        <v>1</v>
      </c>
      <c r="B33" s="155" t="s">
        <v>163</v>
      </c>
      <c r="C33" s="195">
        <f t="shared" ref="C33:C39" si="10">AVERAGE(I33:AX33)/10</f>
        <v>123.77500000000001</v>
      </c>
      <c r="D33" s="195">
        <f t="shared" ref="D33:D39" si="11">AVERAGE(I33:U33)/10</f>
        <v>123.26363636363638</v>
      </c>
      <c r="E33" s="195">
        <f t="shared" ref="E33:E39" si="12">AVERAGE(U33:AG33)/10</f>
        <v>129.35</v>
      </c>
      <c r="F33" s="195" t="e">
        <f t="shared" ref="F33:F39" si="13">AVERAGE(AH33:AT33)/10</f>
        <v>#DIV/0!</v>
      </c>
      <c r="G33" s="133">
        <f t="shared" ref="G33:G39" si="14">MAX(I33:AY33)</f>
        <v>1312</v>
      </c>
      <c r="H33" s="168"/>
      <c r="I33" s="133">
        <v>1220</v>
      </c>
      <c r="J33" s="133">
        <v>1206</v>
      </c>
      <c r="K33" s="194">
        <v>1222</v>
      </c>
      <c r="L33" s="194">
        <v>1289</v>
      </c>
      <c r="M33" s="194"/>
      <c r="N33" s="194"/>
      <c r="O33" s="133">
        <v>1312</v>
      </c>
      <c r="P33" s="133">
        <v>1090</v>
      </c>
      <c r="Q33" s="133">
        <v>1173</v>
      </c>
      <c r="R33" s="133">
        <v>1254</v>
      </c>
      <c r="S33" s="134">
        <v>1226</v>
      </c>
      <c r="T33" s="134">
        <v>1274</v>
      </c>
      <c r="U33" s="134">
        <v>1293</v>
      </c>
      <c r="V33" s="134">
        <v>1294</v>
      </c>
      <c r="W33" s="134"/>
      <c r="X33" s="133"/>
      <c r="Y33" s="133"/>
      <c r="Z33" s="133"/>
      <c r="AA33" s="133"/>
      <c r="AB33" s="133"/>
      <c r="AC33" s="133"/>
      <c r="AD33" s="133"/>
      <c r="AE33" s="133"/>
      <c r="AF33" s="134"/>
      <c r="AG33" s="136"/>
      <c r="AH33" s="134"/>
      <c r="AI33" s="152"/>
      <c r="AJ33" s="152"/>
      <c r="AK33" s="134"/>
      <c r="AL33" s="134"/>
      <c r="AM33" s="134"/>
      <c r="AN33" s="134"/>
      <c r="AO33" s="133"/>
      <c r="AP33" s="133"/>
      <c r="AQ33" s="133"/>
      <c r="AR33" s="133"/>
      <c r="AS33" s="133"/>
      <c r="AT33" s="133"/>
      <c r="AU33" s="133"/>
      <c r="AV33" s="133"/>
      <c r="AW33" s="134"/>
      <c r="AX33" s="133"/>
      <c r="AY33" s="133"/>
      <c r="AZ33" s="137"/>
      <c r="BA33" s="154"/>
      <c r="BB33" s="176"/>
      <c r="BC33" s="176"/>
      <c r="BD33" s="176"/>
    </row>
    <row r="34" spans="1:58" ht="13.5" customHeight="1">
      <c r="A34" s="133">
        <v>2</v>
      </c>
      <c r="B34" s="155" t="s">
        <v>164</v>
      </c>
      <c r="C34" s="195">
        <f t="shared" si="10"/>
        <v>124.62857142857142</v>
      </c>
      <c r="D34" s="195">
        <f t="shared" si="11"/>
        <v>124.59230769230768</v>
      </c>
      <c r="E34" s="195">
        <f t="shared" si="12"/>
        <v>128</v>
      </c>
      <c r="F34" s="195" t="e">
        <f t="shared" si="13"/>
        <v>#DIV/0!</v>
      </c>
      <c r="G34" s="133">
        <f t="shared" si="14"/>
        <v>1309</v>
      </c>
      <c r="H34" s="168"/>
      <c r="I34" s="133">
        <v>1225</v>
      </c>
      <c r="J34" s="133">
        <v>1192</v>
      </c>
      <c r="K34" s="133">
        <v>1280</v>
      </c>
      <c r="L34" s="133">
        <v>1260</v>
      </c>
      <c r="M34" s="133">
        <v>1230</v>
      </c>
      <c r="N34" s="133">
        <v>1215</v>
      </c>
      <c r="O34" s="133">
        <v>1255</v>
      </c>
      <c r="P34" s="133">
        <v>1241</v>
      </c>
      <c r="Q34" s="133">
        <v>1215</v>
      </c>
      <c r="R34" s="133">
        <v>1304</v>
      </c>
      <c r="S34" s="134">
        <v>1245</v>
      </c>
      <c r="T34" s="134">
        <v>1226</v>
      </c>
      <c r="U34" s="134">
        <v>1309</v>
      </c>
      <c r="V34" s="134">
        <v>1251</v>
      </c>
      <c r="W34" s="134"/>
      <c r="X34" s="133"/>
      <c r="Y34" s="133"/>
      <c r="Z34" s="133"/>
      <c r="AA34" s="133"/>
      <c r="AB34" s="133"/>
      <c r="AC34" s="133"/>
      <c r="AD34" s="133"/>
      <c r="AE34" s="133"/>
      <c r="AF34" s="134"/>
      <c r="AG34" s="136"/>
      <c r="AH34" s="134"/>
      <c r="AI34" s="152"/>
      <c r="AJ34" s="152"/>
      <c r="AK34" s="134"/>
      <c r="AL34" s="134"/>
      <c r="AM34" s="134"/>
      <c r="AN34" s="134"/>
      <c r="AO34" s="133"/>
      <c r="AP34" s="133"/>
      <c r="AQ34" s="133"/>
      <c r="AR34" s="133"/>
      <c r="AS34" s="133"/>
      <c r="AT34" s="133"/>
      <c r="AU34" s="133"/>
      <c r="AV34" s="133"/>
      <c r="AW34" s="134"/>
      <c r="AX34" s="133"/>
      <c r="AY34" s="133"/>
      <c r="AZ34" s="137"/>
      <c r="BA34" s="154"/>
      <c r="BB34" s="176"/>
      <c r="BC34" s="176"/>
      <c r="BD34" s="176"/>
    </row>
    <row r="35" spans="1:58" ht="13.5" customHeight="1">
      <c r="A35" s="133">
        <v>3</v>
      </c>
      <c r="B35" s="155" t="s">
        <v>165</v>
      </c>
      <c r="C35" s="201">
        <f t="shared" si="10"/>
        <v>122.70714285714287</v>
      </c>
      <c r="D35" s="195">
        <f t="shared" si="11"/>
        <v>122.46923076923076</v>
      </c>
      <c r="E35" s="195">
        <f t="shared" si="12"/>
        <v>125.9</v>
      </c>
      <c r="F35" s="195" t="e">
        <f t="shared" si="13"/>
        <v>#DIV/0!</v>
      </c>
      <c r="G35" s="133">
        <f t="shared" si="14"/>
        <v>1270</v>
      </c>
      <c r="H35" s="192"/>
      <c r="I35" s="202">
        <v>1236</v>
      </c>
      <c r="J35" s="140">
        <v>1260</v>
      </c>
      <c r="K35" s="202">
        <v>1217</v>
      </c>
      <c r="L35" s="140">
        <v>1210</v>
      </c>
      <c r="M35" s="140">
        <v>1247</v>
      </c>
      <c r="N35" s="140">
        <v>1270</v>
      </c>
      <c r="O35" s="140">
        <v>1262</v>
      </c>
      <c r="P35" s="140">
        <v>1215</v>
      </c>
      <c r="Q35" s="140">
        <v>1180</v>
      </c>
      <c r="R35" s="140">
        <v>1145</v>
      </c>
      <c r="S35" s="143">
        <v>1241</v>
      </c>
      <c r="T35" s="143">
        <v>1178</v>
      </c>
      <c r="U35" s="143">
        <v>1260</v>
      </c>
      <c r="V35" s="143">
        <v>1258</v>
      </c>
      <c r="W35" s="134"/>
      <c r="X35" s="133"/>
      <c r="Y35" s="133"/>
      <c r="Z35" s="133"/>
      <c r="AA35" s="133"/>
      <c r="AB35" s="133"/>
      <c r="AC35" s="133"/>
      <c r="AD35" s="133"/>
      <c r="AE35" s="133"/>
      <c r="AF35" s="134"/>
      <c r="AG35" s="136"/>
      <c r="AH35" s="134"/>
      <c r="AI35" s="152"/>
      <c r="AJ35" s="152"/>
      <c r="AK35" s="134"/>
      <c r="AL35" s="134"/>
      <c r="AM35" s="134"/>
      <c r="AN35" s="134"/>
      <c r="AO35" s="133"/>
      <c r="AP35" s="133"/>
      <c r="AQ35" s="133"/>
      <c r="AR35" s="133"/>
      <c r="AS35" s="133"/>
      <c r="AT35" s="133"/>
      <c r="AU35" s="133"/>
      <c r="AV35" s="133"/>
      <c r="AW35" s="134"/>
      <c r="AX35" s="133"/>
      <c r="AY35" s="133"/>
      <c r="AZ35" s="137"/>
      <c r="BA35" s="154"/>
      <c r="BB35" s="176"/>
      <c r="BC35" s="176"/>
      <c r="BD35" s="176"/>
    </row>
    <row r="36" spans="1:58" ht="13.5" customHeight="1">
      <c r="A36" s="133">
        <v>4</v>
      </c>
      <c r="B36" s="148" t="s">
        <v>176</v>
      </c>
      <c r="C36" s="195">
        <f t="shared" si="10"/>
        <v>120.92307692307693</v>
      </c>
      <c r="D36" s="195">
        <f t="shared" si="11"/>
        <v>120.55</v>
      </c>
      <c r="E36" s="195">
        <f t="shared" si="12"/>
        <v>125.4</v>
      </c>
      <c r="F36" s="195" t="e">
        <f t="shared" si="13"/>
        <v>#DIV/0!</v>
      </c>
      <c r="G36" s="133">
        <f t="shared" si="14"/>
        <v>1273</v>
      </c>
      <c r="H36" s="197"/>
      <c r="I36" s="133">
        <v>1227</v>
      </c>
      <c r="J36" s="133">
        <v>1199</v>
      </c>
      <c r="K36" s="133">
        <v>1188</v>
      </c>
      <c r="L36" s="133">
        <v>1241</v>
      </c>
      <c r="M36" s="133">
        <v>1273</v>
      </c>
      <c r="N36" s="133">
        <v>1191</v>
      </c>
      <c r="O36" s="133">
        <v>1151</v>
      </c>
      <c r="P36" s="133">
        <v>1211</v>
      </c>
      <c r="Q36" s="133">
        <v>1202</v>
      </c>
      <c r="R36" s="133">
        <v>1202</v>
      </c>
      <c r="S36" s="134">
        <v>1187</v>
      </c>
      <c r="T36" s="134">
        <v>1194</v>
      </c>
      <c r="U36" s="134"/>
      <c r="V36" s="134">
        <v>1254</v>
      </c>
      <c r="W36" s="134"/>
      <c r="X36" s="133"/>
      <c r="Y36" s="133"/>
      <c r="Z36" s="133"/>
      <c r="AA36" s="133"/>
      <c r="AB36" s="133"/>
      <c r="AC36" s="133"/>
      <c r="AD36" s="133"/>
      <c r="AE36" s="133"/>
      <c r="AF36" s="134"/>
      <c r="AG36" s="136"/>
      <c r="AH36" s="134"/>
      <c r="AI36" s="152"/>
      <c r="AJ36" s="152"/>
      <c r="AK36" s="134"/>
      <c r="AL36" s="134"/>
      <c r="AM36" s="134"/>
      <c r="AN36" s="134"/>
      <c r="AO36" s="133"/>
      <c r="AP36" s="133"/>
      <c r="AQ36" s="133"/>
      <c r="AR36" s="133"/>
      <c r="AS36" s="133"/>
      <c r="AT36" s="133"/>
      <c r="AU36" s="133"/>
      <c r="AV36" s="133"/>
      <c r="AW36" s="134"/>
      <c r="AX36" s="133"/>
      <c r="AY36" s="133"/>
      <c r="AZ36" s="137"/>
      <c r="BA36" s="154"/>
      <c r="BB36" s="176"/>
      <c r="BC36" s="176"/>
      <c r="BD36" s="176"/>
    </row>
    <row r="37" spans="1:58" ht="13.5" customHeight="1">
      <c r="A37" s="133">
        <v>5</v>
      </c>
      <c r="B37" s="148" t="s">
        <v>171</v>
      </c>
      <c r="C37" s="195">
        <f t="shared" si="10"/>
        <v>122.15833333333333</v>
      </c>
      <c r="D37" s="195">
        <f t="shared" si="11"/>
        <v>122.2909090909091</v>
      </c>
      <c r="E37" s="195">
        <f t="shared" si="12"/>
        <v>120.8</v>
      </c>
      <c r="F37" s="195" t="e">
        <f t="shared" si="13"/>
        <v>#DIV/0!</v>
      </c>
      <c r="G37" s="133">
        <f t="shared" si="14"/>
        <v>1256</v>
      </c>
      <c r="H37" s="134"/>
      <c r="I37" s="133">
        <v>1242</v>
      </c>
      <c r="J37" s="133">
        <v>1256</v>
      </c>
      <c r="K37" s="194">
        <v>1226</v>
      </c>
      <c r="L37" s="194">
        <v>1202</v>
      </c>
      <c r="M37" s="194">
        <v>1230</v>
      </c>
      <c r="N37" s="194">
        <v>1253</v>
      </c>
      <c r="O37" s="133"/>
      <c r="P37" s="133">
        <v>1215</v>
      </c>
      <c r="Q37" s="133">
        <v>1192</v>
      </c>
      <c r="R37" s="133">
        <v>1191</v>
      </c>
      <c r="S37" s="134"/>
      <c r="T37" s="134">
        <v>1236</v>
      </c>
      <c r="U37" s="134">
        <v>1209</v>
      </c>
      <c r="V37" s="134">
        <v>1207</v>
      </c>
      <c r="W37" s="134"/>
      <c r="X37" s="133"/>
      <c r="Y37" s="133"/>
      <c r="Z37" s="133"/>
      <c r="AA37" s="133"/>
      <c r="AB37" s="133"/>
      <c r="AC37" s="133"/>
      <c r="AD37" s="133"/>
      <c r="AE37" s="133"/>
      <c r="AF37" s="134"/>
      <c r="AG37" s="136"/>
      <c r="AH37" s="134"/>
      <c r="AI37" s="152"/>
      <c r="AJ37" s="152"/>
      <c r="AK37" s="134"/>
      <c r="AL37" s="134"/>
      <c r="AM37" s="134"/>
      <c r="AN37" s="134"/>
      <c r="AO37" s="133"/>
      <c r="AP37" s="133"/>
      <c r="AQ37" s="133"/>
      <c r="AR37" s="133"/>
      <c r="AS37" s="133"/>
      <c r="AT37" s="133"/>
      <c r="AU37" s="133"/>
      <c r="AV37" s="133"/>
      <c r="AW37" s="134"/>
      <c r="AX37" s="133"/>
      <c r="AY37" s="133"/>
      <c r="AZ37" s="137"/>
      <c r="BA37" s="154"/>
      <c r="BB37" s="176"/>
      <c r="BC37" s="176"/>
      <c r="BD37" s="176"/>
    </row>
    <row r="38" spans="1:58" ht="13.5" customHeight="1">
      <c r="A38" s="133">
        <v>6</v>
      </c>
      <c r="B38" s="155" t="s">
        <v>173</v>
      </c>
      <c r="C38" s="195">
        <f t="shared" si="10"/>
        <v>119.82307692307693</v>
      </c>
      <c r="D38" s="195">
        <f t="shared" si="11"/>
        <v>119.94166666666668</v>
      </c>
      <c r="E38" s="195">
        <f t="shared" si="12"/>
        <v>119.2</v>
      </c>
      <c r="F38" s="195" t="e">
        <f t="shared" si="13"/>
        <v>#DIV/0!</v>
      </c>
      <c r="G38" s="133">
        <f t="shared" si="14"/>
        <v>1232</v>
      </c>
      <c r="H38" s="197"/>
      <c r="I38" s="133">
        <v>1200</v>
      </c>
      <c r="J38" s="133">
        <v>1162</v>
      </c>
      <c r="K38" s="194">
        <v>1218</v>
      </c>
      <c r="L38" s="194">
        <v>1217</v>
      </c>
      <c r="M38" s="194">
        <v>1194</v>
      </c>
      <c r="N38" s="194"/>
      <c r="O38" s="133">
        <v>1211</v>
      </c>
      <c r="P38" s="133">
        <v>1216</v>
      </c>
      <c r="Q38" s="133">
        <v>1180</v>
      </c>
      <c r="R38" s="133">
        <v>1216</v>
      </c>
      <c r="S38" s="134">
        <v>1232</v>
      </c>
      <c r="T38" s="134">
        <v>1147</v>
      </c>
      <c r="U38" s="134">
        <v>1200</v>
      </c>
      <c r="V38" s="134">
        <v>1184</v>
      </c>
      <c r="W38" s="134"/>
      <c r="X38" s="133"/>
      <c r="Y38" s="133"/>
      <c r="Z38" s="133"/>
      <c r="AA38" s="133"/>
      <c r="AB38" s="133"/>
      <c r="AC38" s="133"/>
      <c r="AD38" s="133"/>
      <c r="AE38" s="133"/>
      <c r="AF38" s="134"/>
      <c r="AG38" s="136"/>
      <c r="AH38" s="134"/>
      <c r="AI38" s="152"/>
      <c r="AJ38" s="152"/>
      <c r="AK38" s="134"/>
      <c r="AL38" s="134"/>
      <c r="AM38" s="134"/>
      <c r="AN38" s="134"/>
      <c r="AO38" s="133"/>
      <c r="AP38" s="133"/>
      <c r="AQ38" s="133"/>
      <c r="AR38" s="133"/>
      <c r="AS38" s="133"/>
      <c r="AT38" s="133"/>
      <c r="AU38" s="133"/>
      <c r="AV38" s="133"/>
      <c r="AW38" s="134"/>
      <c r="AX38" s="133"/>
      <c r="AY38" s="133"/>
      <c r="AZ38" s="137"/>
      <c r="BA38" s="154"/>
      <c r="BB38" s="176"/>
      <c r="BC38" s="176"/>
      <c r="BD38" s="176"/>
    </row>
    <row r="39" spans="1:58" ht="13.5" customHeight="1">
      <c r="A39" s="133">
        <v>7</v>
      </c>
      <c r="B39" s="155" t="s">
        <v>180</v>
      </c>
      <c r="C39" s="195">
        <f t="shared" si="10"/>
        <v>116.55454545454545</v>
      </c>
      <c r="D39" s="195">
        <f t="shared" si="11"/>
        <v>116.45</v>
      </c>
      <c r="E39" s="195">
        <f t="shared" si="12"/>
        <v>117.6</v>
      </c>
      <c r="F39" s="195" t="e">
        <f t="shared" si="13"/>
        <v>#DIV/0!</v>
      </c>
      <c r="G39" s="133">
        <f t="shared" si="14"/>
        <v>1217</v>
      </c>
      <c r="H39" s="197"/>
      <c r="I39" s="133">
        <v>1161</v>
      </c>
      <c r="J39" s="133">
        <v>1217</v>
      </c>
      <c r="K39" s="133">
        <v>1161</v>
      </c>
      <c r="L39" s="133"/>
      <c r="M39" s="133">
        <v>1176</v>
      </c>
      <c r="N39" s="133">
        <v>1160</v>
      </c>
      <c r="O39" s="133">
        <v>1146</v>
      </c>
      <c r="P39" s="133"/>
      <c r="Q39" s="133">
        <v>1135</v>
      </c>
      <c r="R39" s="133">
        <v>1154</v>
      </c>
      <c r="S39" s="134">
        <v>1189</v>
      </c>
      <c r="T39" s="134">
        <v>1146</v>
      </c>
      <c r="U39" s="134"/>
      <c r="V39" s="134">
        <v>1176</v>
      </c>
      <c r="W39" s="134"/>
      <c r="X39" s="133"/>
      <c r="Y39" s="133"/>
      <c r="Z39" s="133"/>
      <c r="AA39" s="133"/>
      <c r="AB39" s="133"/>
      <c r="AC39" s="133"/>
      <c r="AD39" s="133"/>
      <c r="AE39" s="133"/>
      <c r="AF39" s="134"/>
      <c r="AG39" s="136"/>
      <c r="AH39" s="134"/>
      <c r="AI39" s="152"/>
      <c r="AJ39" s="152"/>
      <c r="AK39" s="134"/>
      <c r="AL39" s="134"/>
      <c r="AM39" s="134"/>
      <c r="AN39" s="134"/>
      <c r="AO39" s="133"/>
      <c r="AP39" s="133"/>
      <c r="AQ39" s="133"/>
      <c r="AR39" s="133"/>
      <c r="AS39" s="133"/>
      <c r="AT39" s="133"/>
      <c r="AU39" s="133"/>
      <c r="AV39" s="133"/>
      <c r="AW39" s="134"/>
      <c r="AX39" s="133"/>
      <c r="AY39" s="133"/>
      <c r="AZ39" s="137"/>
      <c r="BA39" s="154"/>
      <c r="BB39" s="176"/>
      <c r="BC39" s="176"/>
      <c r="BD39" s="176"/>
    </row>
    <row r="40" spans="1:58" ht="13.5" customHeight="1">
      <c r="A40" s="133"/>
      <c r="B40" s="155"/>
      <c r="C40" s="195"/>
      <c r="D40" s="195"/>
      <c r="E40" s="195"/>
      <c r="F40" s="195"/>
      <c r="G40" s="133"/>
      <c r="H40" s="197"/>
      <c r="I40" s="133"/>
      <c r="J40" s="133"/>
      <c r="K40" s="194"/>
      <c r="L40" s="194"/>
      <c r="M40" s="194"/>
      <c r="N40" s="194"/>
      <c r="O40" s="133"/>
      <c r="P40" s="133"/>
      <c r="Q40" s="133"/>
      <c r="R40" s="133"/>
      <c r="S40" s="134"/>
      <c r="T40" s="134"/>
      <c r="U40" s="134"/>
      <c r="V40" s="134"/>
      <c r="W40" s="134"/>
      <c r="X40" s="133"/>
      <c r="Y40" s="133"/>
      <c r="Z40" s="133"/>
      <c r="AA40" s="133"/>
      <c r="AB40" s="133"/>
      <c r="AC40" s="133"/>
      <c r="AD40" s="133"/>
      <c r="AE40" s="133"/>
      <c r="AF40" s="134"/>
      <c r="AG40" s="136"/>
      <c r="AH40" s="134"/>
      <c r="AI40" s="152"/>
      <c r="AJ40" s="152"/>
      <c r="AK40" s="134"/>
      <c r="AL40" s="134"/>
      <c r="AM40" s="134"/>
      <c r="AN40" s="134"/>
      <c r="AO40" s="133"/>
      <c r="AP40" s="133"/>
      <c r="AQ40" s="133"/>
      <c r="AR40" s="133"/>
      <c r="AS40" s="133"/>
      <c r="AT40" s="133"/>
      <c r="AU40" s="133"/>
      <c r="AV40" s="133"/>
      <c r="AW40" s="134"/>
      <c r="AX40" s="133"/>
      <c r="AY40" s="133"/>
      <c r="AZ40" s="137"/>
      <c r="BA40" s="154"/>
      <c r="BB40" s="176"/>
      <c r="BC40" s="176"/>
      <c r="BD40" s="176"/>
    </row>
    <row r="41" spans="1:58" ht="12" customHeight="1">
      <c r="A41" s="133"/>
      <c r="B41" s="280" t="s">
        <v>202</v>
      </c>
      <c r="C41" s="190" t="s">
        <v>20</v>
      </c>
      <c r="D41" s="190" t="s">
        <v>189</v>
      </c>
      <c r="E41" s="190" t="s">
        <v>189</v>
      </c>
      <c r="F41" s="190" t="s">
        <v>189</v>
      </c>
      <c r="G41" s="191" t="s">
        <v>190</v>
      </c>
      <c r="H41" s="192"/>
      <c r="I41" s="133" t="s">
        <v>81</v>
      </c>
      <c r="J41" s="133" t="s">
        <v>50</v>
      </c>
      <c r="K41" s="133" t="s">
        <v>12</v>
      </c>
      <c r="L41" s="133" t="s">
        <v>13</v>
      </c>
      <c r="M41" s="133" t="s">
        <v>14</v>
      </c>
      <c r="N41" s="133" t="s">
        <v>15</v>
      </c>
      <c r="O41" s="133" t="s">
        <v>16</v>
      </c>
      <c r="P41" s="133" t="s">
        <v>17</v>
      </c>
      <c r="Q41" s="133" t="s">
        <v>18</v>
      </c>
      <c r="R41" s="133" t="s">
        <v>67</v>
      </c>
      <c r="S41" s="133" t="s">
        <v>68</v>
      </c>
      <c r="T41" s="133" t="s">
        <v>69</v>
      </c>
      <c r="U41" s="134" t="s">
        <v>70</v>
      </c>
      <c r="V41" s="133" t="s">
        <v>71</v>
      </c>
      <c r="W41" s="133" t="s">
        <v>72</v>
      </c>
      <c r="X41" s="133" t="s">
        <v>73</v>
      </c>
      <c r="Y41" s="133" t="s">
        <v>74</v>
      </c>
      <c r="Z41" s="133" t="s">
        <v>75</v>
      </c>
      <c r="AA41" s="133" t="s">
        <v>76</v>
      </c>
      <c r="AB41" s="133" t="s">
        <v>77</v>
      </c>
      <c r="AC41" s="133" t="s">
        <v>78</v>
      </c>
      <c r="AD41" s="133" t="s">
        <v>79</v>
      </c>
      <c r="AE41" s="133" t="s">
        <v>80</v>
      </c>
      <c r="AF41" s="133" t="s">
        <v>86</v>
      </c>
      <c r="AG41" s="136" t="s">
        <v>53</v>
      </c>
      <c r="AH41" s="134" t="s">
        <v>54</v>
      </c>
      <c r="AI41" s="133" t="s">
        <v>55</v>
      </c>
      <c r="AJ41" s="133" t="s">
        <v>56</v>
      </c>
      <c r="AK41" s="133" t="s">
        <v>57</v>
      </c>
      <c r="AL41" s="133" t="s">
        <v>58</v>
      </c>
      <c r="AM41" s="133" t="s">
        <v>59</v>
      </c>
      <c r="AN41" s="133" t="s">
        <v>60</v>
      </c>
      <c r="AO41" s="133" t="s">
        <v>61</v>
      </c>
      <c r="AP41" s="133" t="s">
        <v>62</v>
      </c>
      <c r="AQ41" s="133" t="s">
        <v>63</v>
      </c>
      <c r="AR41" s="133" t="s">
        <v>64</v>
      </c>
      <c r="AS41" s="133" t="s">
        <v>82</v>
      </c>
      <c r="AT41" s="133"/>
      <c r="AU41" s="133"/>
      <c r="AV41" s="133"/>
      <c r="AW41" s="134"/>
      <c r="AX41" s="133"/>
      <c r="AY41" s="151"/>
      <c r="AZ41" s="147"/>
      <c r="BA41" s="147"/>
      <c r="BB41" s="147"/>
      <c r="BC41" s="147"/>
      <c r="BD41" s="158"/>
      <c r="BE41" s="280"/>
      <c r="BF41" s="133"/>
    </row>
    <row r="42" spans="1:58" ht="12" customHeight="1">
      <c r="A42" s="133"/>
      <c r="B42" s="280"/>
      <c r="C42" s="193" t="s">
        <v>191</v>
      </c>
      <c r="D42" s="190" t="s">
        <v>19</v>
      </c>
      <c r="E42" s="190" t="s">
        <v>29</v>
      </c>
      <c r="F42" s="190" t="s">
        <v>23</v>
      </c>
      <c r="G42" s="191" t="s">
        <v>6</v>
      </c>
      <c r="H42" s="192"/>
      <c r="I42" s="139" t="s">
        <v>95</v>
      </c>
      <c r="J42" s="140" t="s">
        <v>96</v>
      </c>
      <c r="K42" s="141">
        <v>41900</v>
      </c>
      <c r="L42" s="140" t="s">
        <v>97</v>
      </c>
      <c r="M42" s="139">
        <v>43010</v>
      </c>
      <c r="N42" s="139">
        <v>43017</v>
      </c>
      <c r="O42" s="140" t="s">
        <v>98</v>
      </c>
      <c r="P42" s="140" t="s">
        <v>99</v>
      </c>
      <c r="Q42" s="140" t="s">
        <v>100</v>
      </c>
      <c r="R42" s="140" t="s">
        <v>101</v>
      </c>
      <c r="S42" s="140" t="s">
        <v>102</v>
      </c>
      <c r="T42" s="140" t="s">
        <v>103</v>
      </c>
      <c r="U42" s="143" t="s">
        <v>104</v>
      </c>
      <c r="V42" s="140" t="s">
        <v>132</v>
      </c>
      <c r="W42" s="140" t="s">
        <v>133</v>
      </c>
      <c r="X42" s="142" t="s">
        <v>134</v>
      </c>
      <c r="Y42" s="142" t="s">
        <v>105</v>
      </c>
      <c r="Z42" s="142" t="s">
        <v>106</v>
      </c>
      <c r="AA42" s="142" t="s">
        <v>107</v>
      </c>
      <c r="AB42" s="142" t="s">
        <v>108</v>
      </c>
      <c r="AC42" s="140" t="s">
        <v>109</v>
      </c>
      <c r="AD42" s="140" t="s">
        <v>110</v>
      </c>
      <c r="AE42" s="143" t="s">
        <v>111</v>
      </c>
      <c r="AF42" s="143" t="s">
        <v>112</v>
      </c>
      <c r="AG42" s="144" t="s">
        <v>113</v>
      </c>
      <c r="AH42" s="140" t="s">
        <v>114</v>
      </c>
      <c r="AI42" s="140" t="s">
        <v>115</v>
      </c>
      <c r="AJ42" s="140" t="s">
        <v>116</v>
      </c>
      <c r="AK42" s="140" t="s">
        <v>117</v>
      </c>
      <c r="AL42" s="140" t="s">
        <v>118</v>
      </c>
      <c r="AM42" s="140" t="s">
        <v>119</v>
      </c>
      <c r="AN42" s="140" t="s">
        <v>120</v>
      </c>
      <c r="AO42" s="140" t="s">
        <v>121</v>
      </c>
      <c r="AP42" s="140" t="s">
        <v>122</v>
      </c>
      <c r="AQ42" s="140" t="s">
        <v>123</v>
      </c>
      <c r="AR42" s="140" t="s">
        <v>199</v>
      </c>
      <c r="AS42" s="140" t="s">
        <v>200</v>
      </c>
      <c r="AT42" s="140"/>
      <c r="AU42" s="140"/>
      <c r="AV42" s="140"/>
      <c r="AW42" s="143"/>
      <c r="AX42" s="140"/>
      <c r="AY42" s="163"/>
      <c r="AZ42" s="147"/>
      <c r="BA42" s="147"/>
      <c r="BB42" s="147"/>
      <c r="BC42" s="147"/>
      <c r="BD42" s="158"/>
      <c r="BE42" s="280"/>
      <c r="BF42" s="140"/>
    </row>
    <row r="43" spans="1:58" ht="6" customHeight="1">
      <c r="A43" s="133"/>
      <c r="B43" s="157"/>
      <c r="C43" s="131"/>
      <c r="D43" s="131"/>
      <c r="E43" s="131"/>
      <c r="F43" s="131"/>
      <c r="G43" s="133"/>
      <c r="H43" s="134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4"/>
      <c r="T43" s="134"/>
      <c r="U43" s="134"/>
      <c r="V43" s="134"/>
      <c r="W43" s="133"/>
      <c r="Y43" s="133"/>
      <c r="Z43" s="133"/>
      <c r="AA43" s="133"/>
      <c r="AB43" s="133"/>
      <c r="AC43" s="133"/>
      <c r="AD43" s="133"/>
      <c r="AE43" s="133"/>
      <c r="AF43" s="134"/>
      <c r="AG43" s="136"/>
      <c r="AH43" s="133"/>
      <c r="AI43" s="134"/>
      <c r="AJ43" s="147"/>
      <c r="AK43" s="109"/>
      <c r="AL43" s="134"/>
      <c r="AM43" s="133"/>
      <c r="AN43" s="133"/>
      <c r="AO43" s="133"/>
      <c r="AP43" s="133"/>
      <c r="AQ43" s="133"/>
      <c r="AR43" s="194"/>
      <c r="AS43" s="133"/>
      <c r="AT43" s="133"/>
      <c r="AU43" s="133"/>
      <c r="AV43" s="133"/>
      <c r="AW43" s="134"/>
      <c r="AX43" s="133"/>
      <c r="AY43" s="133"/>
      <c r="AZ43" s="137"/>
      <c r="BA43" s="157"/>
      <c r="BB43" s="176"/>
      <c r="BC43" s="176"/>
      <c r="BD43" s="176"/>
    </row>
    <row r="44" spans="1:58" ht="13.5" customHeight="1">
      <c r="A44" s="133">
        <v>1</v>
      </c>
      <c r="B44" s="148" t="s">
        <v>162</v>
      </c>
      <c r="C44" s="195">
        <f t="shared" ref="C44:C50" si="15">AVERAGE(I44:AX44)/10</f>
        <v>117.71538461538462</v>
      </c>
      <c r="D44" s="195">
        <f t="shared" ref="D44:D50" si="16">AVERAGE(I44:U44)/10</f>
        <v>117.68333333333332</v>
      </c>
      <c r="E44" s="195">
        <f t="shared" ref="E44:E50" si="17">AVERAGE(U44:AG44)/10</f>
        <v>117.85</v>
      </c>
      <c r="F44" s="195" t="e">
        <f t="shared" ref="F44:F50" si="18">AVERAGE(AH44:AT44)/10</f>
        <v>#DIV/0!</v>
      </c>
      <c r="G44" s="133">
        <f t="shared" ref="G44:G50" si="19">MAX(I44:AY44)</f>
        <v>1224</v>
      </c>
      <c r="H44" s="134"/>
      <c r="I44" s="133">
        <v>1208</v>
      </c>
      <c r="J44" s="133">
        <v>1177</v>
      </c>
      <c r="K44" s="133">
        <v>1176</v>
      </c>
      <c r="L44" s="133">
        <v>1170</v>
      </c>
      <c r="M44" s="133"/>
      <c r="N44" s="133">
        <v>1174</v>
      </c>
      <c r="O44" s="133">
        <v>1186</v>
      </c>
      <c r="P44" s="133">
        <v>1224</v>
      </c>
      <c r="Q44" s="133">
        <v>1192</v>
      </c>
      <c r="R44" s="133">
        <v>1154</v>
      </c>
      <c r="S44" s="134">
        <v>1127</v>
      </c>
      <c r="T44" s="134">
        <v>1158</v>
      </c>
      <c r="U44" s="134">
        <v>1176</v>
      </c>
      <c r="V44" s="134">
        <v>1181</v>
      </c>
      <c r="W44" s="134"/>
      <c r="X44" s="133"/>
      <c r="Y44" s="133"/>
      <c r="Z44" s="133"/>
      <c r="AA44" s="133"/>
      <c r="AB44" s="133"/>
      <c r="AC44" s="133"/>
      <c r="AD44" s="133"/>
      <c r="AE44" s="133"/>
      <c r="AF44" s="134"/>
      <c r="AG44" s="136"/>
      <c r="AH44" s="134"/>
      <c r="AI44" s="152"/>
      <c r="AJ44" s="152"/>
      <c r="AK44" s="134"/>
      <c r="AL44" s="134"/>
      <c r="AM44" s="134"/>
      <c r="AN44" s="134"/>
      <c r="AO44" s="133"/>
      <c r="AP44" s="133"/>
      <c r="AQ44" s="133"/>
      <c r="AR44" s="133"/>
      <c r="AS44" s="133"/>
      <c r="AT44" s="133"/>
      <c r="AU44" s="133"/>
      <c r="AV44" s="133"/>
      <c r="AW44" s="134"/>
      <c r="AX44" s="133"/>
      <c r="AY44" s="133"/>
      <c r="AZ44" s="137"/>
      <c r="BA44" s="154"/>
      <c r="BB44" s="176"/>
      <c r="BC44" s="176"/>
      <c r="BD44" s="176"/>
    </row>
    <row r="45" spans="1:58" ht="13.5" customHeight="1">
      <c r="A45" s="133">
        <v>2</v>
      </c>
      <c r="B45" s="155" t="s">
        <v>37</v>
      </c>
      <c r="C45" s="195">
        <f t="shared" si="15"/>
        <v>114.77272727272728</v>
      </c>
      <c r="D45" s="195">
        <f t="shared" si="16"/>
        <v>114.33</v>
      </c>
      <c r="E45" s="195">
        <f t="shared" si="17"/>
        <v>117.3</v>
      </c>
      <c r="F45" s="195" t="e">
        <f t="shared" si="18"/>
        <v>#DIV/0!</v>
      </c>
      <c r="G45" s="133">
        <f t="shared" si="19"/>
        <v>1198</v>
      </c>
      <c r="H45" s="134"/>
      <c r="I45" s="133"/>
      <c r="J45" s="133"/>
      <c r="K45" s="133"/>
      <c r="L45" s="133">
        <v>1182</v>
      </c>
      <c r="M45" s="133">
        <v>1083</v>
      </c>
      <c r="N45" s="133">
        <v>1150</v>
      </c>
      <c r="O45" s="133">
        <v>1198</v>
      </c>
      <c r="P45" s="133">
        <v>1156</v>
      </c>
      <c r="Q45" s="133">
        <v>1125</v>
      </c>
      <c r="R45" s="133">
        <v>1127</v>
      </c>
      <c r="S45" s="134">
        <v>1155</v>
      </c>
      <c r="T45" s="134">
        <v>1103</v>
      </c>
      <c r="U45" s="134">
        <v>1154</v>
      </c>
      <c r="V45" s="134">
        <v>1192</v>
      </c>
      <c r="W45" s="134"/>
      <c r="X45" s="133"/>
      <c r="Y45" s="133"/>
      <c r="Z45" s="133"/>
      <c r="AA45" s="133"/>
      <c r="AB45" s="133"/>
      <c r="AC45" s="133"/>
      <c r="AD45" s="133"/>
      <c r="AE45" s="133"/>
      <c r="AF45" s="134"/>
      <c r="AG45" s="136"/>
      <c r="AH45" s="134"/>
      <c r="AK45" s="134"/>
      <c r="AL45" s="134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4"/>
      <c r="AX45" s="133"/>
      <c r="AY45" s="133"/>
      <c r="AZ45" s="137"/>
      <c r="BA45" s="157"/>
      <c r="BB45" s="176"/>
      <c r="BC45" s="176"/>
      <c r="BD45" s="176"/>
    </row>
    <row r="46" spans="1:58" ht="13.5" customHeight="1">
      <c r="A46" s="133">
        <v>3</v>
      </c>
      <c r="B46" s="155" t="s">
        <v>177</v>
      </c>
      <c r="C46" s="195">
        <f t="shared" si="15"/>
        <v>112.88461538461539</v>
      </c>
      <c r="D46" s="195">
        <f t="shared" si="16"/>
        <v>112.88333333333333</v>
      </c>
      <c r="E46" s="195">
        <f t="shared" si="17"/>
        <v>112.9</v>
      </c>
      <c r="F46" s="195" t="e">
        <f t="shared" si="18"/>
        <v>#DIV/0!</v>
      </c>
      <c r="G46" s="133">
        <f t="shared" si="19"/>
        <v>1224</v>
      </c>
      <c r="I46" s="133">
        <v>1224</v>
      </c>
      <c r="J46" s="133">
        <v>1143</v>
      </c>
      <c r="K46" s="133">
        <v>1207</v>
      </c>
      <c r="L46" s="133">
        <v>1154</v>
      </c>
      <c r="M46" s="133">
        <v>1094</v>
      </c>
      <c r="N46" s="133">
        <v>1116</v>
      </c>
      <c r="O46" s="133">
        <v>1067</v>
      </c>
      <c r="P46" s="133">
        <v>1116</v>
      </c>
      <c r="Q46" s="133">
        <v>1101</v>
      </c>
      <c r="R46" s="133">
        <v>1079</v>
      </c>
      <c r="S46" s="134">
        <v>1079</v>
      </c>
      <c r="T46" s="134">
        <v>1166</v>
      </c>
      <c r="U46" s="134"/>
      <c r="V46" s="134">
        <v>1129</v>
      </c>
      <c r="W46" s="134"/>
      <c r="X46" s="133"/>
      <c r="Y46" s="133"/>
      <c r="Z46" s="133"/>
      <c r="AA46" s="133"/>
      <c r="AB46" s="133"/>
      <c r="AC46" s="133"/>
      <c r="AD46" s="133"/>
      <c r="AE46" s="133"/>
      <c r="AF46" s="134"/>
      <c r="AG46" s="136"/>
      <c r="AH46" s="134"/>
      <c r="AI46" s="152"/>
      <c r="AJ46" s="152"/>
      <c r="AK46" s="134"/>
      <c r="AL46" s="134"/>
      <c r="AM46" s="134"/>
      <c r="AN46" s="134"/>
      <c r="AO46" s="133"/>
      <c r="AP46" s="133"/>
      <c r="AQ46" s="133"/>
      <c r="AR46" s="133"/>
      <c r="AS46" s="133"/>
      <c r="AT46" s="133"/>
      <c r="AU46" s="133"/>
      <c r="AV46" s="133"/>
      <c r="AW46" s="134"/>
      <c r="AX46" s="133"/>
      <c r="AY46" s="133"/>
      <c r="AZ46" s="137"/>
      <c r="BA46" s="154"/>
      <c r="BB46" s="176"/>
      <c r="BC46" s="176"/>
      <c r="BD46" s="176"/>
    </row>
    <row r="47" spans="1:58" ht="13.5" customHeight="1">
      <c r="A47" s="133">
        <v>4</v>
      </c>
      <c r="B47" s="155" t="s">
        <v>178</v>
      </c>
      <c r="C47" s="195">
        <f t="shared" si="15"/>
        <v>111.03333333333333</v>
      </c>
      <c r="D47" s="195">
        <f t="shared" si="16"/>
        <v>111</v>
      </c>
      <c r="E47" s="195">
        <f t="shared" si="17"/>
        <v>111.4</v>
      </c>
      <c r="F47" s="195" t="e">
        <f t="shared" si="18"/>
        <v>#DIV/0!</v>
      </c>
      <c r="G47" s="133">
        <f t="shared" si="19"/>
        <v>1169</v>
      </c>
      <c r="H47" s="134"/>
      <c r="I47" s="133">
        <v>1132</v>
      </c>
      <c r="J47" s="133">
        <v>1169</v>
      </c>
      <c r="K47" s="133">
        <v>1120</v>
      </c>
      <c r="L47" s="133">
        <v>1105</v>
      </c>
      <c r="M47" s="133">
        <v>1108</v>
      </c>
      <c r="N47" s="133">
        <v>1127</v>
      </c>
      <c r="O47" s="133">
        <v>1083</v>
      </c>
      <c r="P47" s="133">
        <v>1127</v>
      </c>
      <c r="Q47" s="133">
        <v>1042</v>
      </c>
      <c r="R47" s="133">
        <v>1115</v>
      </c>
      <c r="S47" s="134">
        <v>1082</v>
      </c>
      <c r="T47" s="134"/>
      <c r="U47" s="134"/>
      <c r="V47" s="134">
        <v>1114</v>
      </c>
      <c r="W47" s="134"/>
      <c r="X47" s="133"/>
      <c r="Y47" s="133"/>
      <c r="Z47" s="133"/>
      <c r="AA47" s="133"/>
      <c r="AB47" s="133"/>
      <c r="AC47" s="133"/>
      <c r="AD47" s="133"/>
      <c r="AE47" s="133"/>
      <c r="AF47" s="134"/>
      <c r="AG47" s="136"/>
      <c r="AH47" s="134"/>
      <c r="AJ47" s="152"/>
      <c r="AK47" s="134"/>
      <c r="AL47" s="134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4"/>
      <c r="AX47" s="133"/>
      <c r="AY47" s="133"/>
      <c r="AZ47" s="137"/>
      <c r="BA47" s="157"/>
      <c r="BB47" s="176"/>
      <c r="BC47" s="176"/>
      <c r="BD47" s="176"/>
    </row>
    <row r="48" spans="1:58" ht="13.5" customHeight="1">
      <c r="A48" s="133">
        <v>5</v>
      </c>
      <c r="B48" s="155" t="s">
        <v>203</v>
      </c>
      <c r="C48" s="195">
        <f t="shared" si="15"/>
        <v>106.21111111111111</v>
      </c>
      <c r="D48" s="203">
        <f t="shared" si="16"/>
        <v>105.7625</v>
      </c>
      <c r="E48" s="195">
        <f t="shared" si="17"/>
        <v>111.2</v>
      </c>
      <c r="F48" s="195" t="e">
        <f t="shared" si="18"/>
        <v>#DIV/0!</v>
      </c>
      <c r="G48" s="133">
        <f t="shared" si="19"/>
        <v>1126</v>
      </c>
      <c r="H48" s="192"/>
      <c r="I48" s="133"/>
      <c r="J48" s="133"/>
      <c r="K48" s="133"/>
      <c r="L48" s="133">
        <v>979</v>
      </c>
      <c r="M48" s="133"/>
      <c r="N48" s="133"/>
      <c r="O48" s="133">
        <v>1084</v>
      </c>
      <c r="P48" s="133">
        <v>1036</v>
      </c>
      <c r="Q48" s="133">
        <v>1061</v>
      </c>
      <c r="R48" s="133">
        <v>1036</v>
      </c>
      <c r="S48" s="134">
        <v>1023</v>
      </c>
      <c r="T48" s="134">
        <v>1116</v>
      </c>
      <c r="U48" s="134">
        <v>1126</v>
      </c>
      <c r="V48" s="134">
        <v>1098</v>
      </c>
      <c r="W48" s="133"/>
      <c r="Y48" s="133"/>
      <c r="Z48" s="133"/>
      <c r="AA48" s="133"/>
      <c r="AB48" s="133"/>
      <c r="AC48" s="133"/>
      <c r="AD48" s="133"/>
      <c r="AE48" s="133"/>
      <c r="AF48" s="134"/>
      <c r="AG48" s="136"/>
      <c r="AH48" s="133"/>
      <c r="AI48" s="134"/>
      <c r="AJ48" s="147"/>
      <c r="AK48" s="109"/>
      <c r="AL48" s="134"/>
      <c r="AM48" s="133"/>
      <c r="AN48" s="133"/>
      <c r="AO48" s="133"/>
      <c r="AP48" s="133"/>
      <c r="AQ48" s="133"/>
      <c r="AR48" s="194"/>
      <c r="AS48" s="133"/>
      <c r="AT48" s="133"/>
      <c r="AU48" s="133"/>
      <c r="AV48" s="133"/>
      <c r="AW48" s="134"/>
      <c r="AX48" s="133"/>
      <c r="AY48" s="133"/>
      <c r="AZ48" s="137"/>
      <c r="BA48" s="157"/>
      <c r="BB48" s="176"/>
      <c r="BC48" s="176"/>
      <c r="BD48" s="176"/>
    </row>
    <row r="49" spans="1:56" ht="13.5" customHeight="1">
      <c r="A49" s="133">
        <v>6</v>
      </c>
      <c r="B49" s="155" t="s">
        <v>4</v>
      </c>
      <c r="C49" s="195">
        <f t="shared" si="15"/>
        <v>113.62142857142858</v>
      </c>
      <c r="D49" s="195">
        <f t="shared" si="16"/>
        <v>114.20769230769231</v>
      </c>
      <c r="E49" s="195">
        <f t="shared" si="17"/>
        <v>110.95</v>
      </c>
      <c r="F49" s="195" t="e">
        <f t="shared" si="18"/>
        <v>#DIV/0!</v>
      </c>
      <c r="G49" s="133">
        <f t="shared" si="19"/>
        <v>1190</v>
      </c>
      <c r="H49" s="134"/>
      <c r="I49" s="133">
        <v>1152</v>
      </c>
      <c r="J49" s="133">
        <v>1190</v>
      </c>
      <c r="K49" s="133">
        <v>1122</v>
      </c>
      <c r="L49" s="133">
        <v>1186</v>
      </c>
      <c r="M49" s="133">
        <v>1153</v>
      </c>
      <c r="N49" s="133">
        <v>1184</v>
      </c>
      <c r="O49" s="133">
        <v>1139</v>
      </c>
      <c r="P49" s="133">
        <v>1113</v>
      </c>
      <c r="Q49" s="133">
        <v>1146</v>
      </c>
      <c r="R49" s="133">
        <v>1019</v>
      </c>
      <c r="S49" s="134">
        <v>1127</v>
      </c>
      <c r="T49" s="134">
        <v>1157</v>
      </c>
      <c r="U49" s="134">
        <v>1159</v>
      </c>
      <c r="V49" s="134">
        <v>1060</v>
      </c>
      <c r="W49" s="134"/>
      <c r="X49" s="133"/>
      <c r="Y49" s="133"/>
      <c r="Z49" s="133"/>
      <c r="AA49" s="133"/>
      <c r="AB49" s="133"/>
      <c r="AC49" s="133"/>
      <c r="AD49" s="133"/>
      <c r="AE49" s="133"/>
      <c r="AF49" s="134"/>
      <c r="AG49" s="136"/>
      <c r="AH49" s="134"/>
      <c r="AI49" s="152"/>
      <c r="AJ49" s="152"/>
      <c r="AK49" s="134"/>
      <c r="AL49" s="134"/>
      <c r="AM49" s="134"/>
      <c r="AN49" s="134"/>
      <c r="AO49" s="133"/>
      <c r="AP49" s="133"/>
      <c r="AQ49" s="133"/>
      <c r="AR49" s="133"/>
      <c r="AS49" s="133"/>
      <c r="AT49" s="133"/>
      <c r="AU49" s="133"/>
      <c r="AV49" s="133"/>
      <c r="AW49" s="134"/>
      <c r="AX49" s="133"/>
      <c r="AY49" s="133"/>
      <c r="AZ49" s="137"/>
      <c r="BA49" s="154"/>
      <c r="BB49" s="176"/>
      <c r="BC49" s="176"/>
      <c r="BD49" s="176"/>
    </row>
    <row r="50" spans="1:56" ht="13.5" customHeight="1">
      <c r="A50" s="133">
        <v>7</v>
      </c>
      <c r="B50" s="148" t="s">
        <v>181</v>
      </c>
      <c r="C50" s="195">
        <f t="shared" si="15"/>
        <v>107.1</v>
      </c>
      <c r="D50" s="195">
        <f t="shared" si="16"/>
        <v>107.02500000000001</v>
      </c>
      <c r="E50" s="195">
        <f t="shared" si="17"/>
        <v>107.7</v>
      </c>
      <c r="F50" s="195" t="e">
        <f t="shared" si="18"/>
        <v>#DIV/0!</v>
      </c>
      <c r="G50" s="133">
        <f t="shared" si="19"/>
        <v>1106</v>
      </c>
      <c r="H50" s="134"/>
      <c r="I50" s="133"/>
      <c r="J50" s="133">
        <v>1046</v>
      </c>
      <c r="K50" s="194">
        <v>1106</v>
      </c>
      <c r="L50" s="194">
        <v>1086</v>
      </c>
      <c r="M50" s="194"/>
      <c r="N50" s="194">
        <v>1072</v>
      </c>
      <c r="O50" s="133"/>
      <c r="P50" s="133">
        <v>1077</v>
      </c>
      <c r="Q50" s="133">
        <v>1088</v>
      </c>
      <c r="R50" s="133">
        <v>1089</v>
      </c>
      <c r="S50" s="134">
        <v>998</v>
      </c>
      <c r="T50" s="134"/>
      <c r="U50" s="134"/>
      <c r="V50" s="134">
        <v>1077</v>
      </c>
      <c r="W50" s="134"/>
      <c r="X50" s="133"/>
      <c r="Y50" s="133"/>
      <c r="Z50" s="133"/>
      <c r="AA50" s="133"/>
      <c r="AB50" s="133"/>
      <c r="AC50" s="133"/>
      <c r="AD50" s="133"/>
      <c r="AE50" s="133"/>
      <c r="AF50" s="134"/>
      <c r="AG50" s="136"/>
      <c r="AH50" s="134"/>
      <c r="AI50" s="152"/>
      <c r="AJ50" s="152"/>
      <c r="AK50" s="134"/>
      <c r="AL50" s="134"/>
      <c r="AM50" s="134"/>
      <c r="AN50" s="134"/>
      <c r="AO50" s="133"/>
      <c r="AP50" s="133"/>
      <c r="AQ50" s="133"/>
      <c r="AR50" s="133"/>
      <c r="AS50" s="133"/>
      <c r="AT50" s="133"/>
      <c r="AU50" s="133"/>
      <c r="AV50" s="133"/>
      <c r="AW50" s="134"/>
      <c r="AX50" s="133"/>
      <c r="AY50" s="133"/>
      <c r="AZ50" s="137"/>
      <c r="BA50" s="165"/>
      <c r="BB50" s="176"/>
      <c r="BC50" s="176"/>
      <c r="BD50" s="176"/>
    </row>
    <row r="51" spans="1:56" ht="6" customHeight="1">
      <c r="A51" s="133"/>
      <c r="B51" s="157"/>
      <c r="C51" s="195"/>
      <c r="D51" s="131"/>
      <c r="E51" s="131"/>
      <c r="F51" s="131"/>
      <c r="G51" s="133"/>
      <c r="H51" s="134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4"/>
      <c r="T51" s="134"/>
      <c r="U51" s="134"/>
      <c r="V51" s="134"/>
      <c r="W51" s="134"/>
      <c r="X51" s="133"/>
      <c r="Y51" s="133"/>
      <c r="Z51" s="133"/>
      <c r="AA51" s="133"/>
      <c r="AB51" s="133"/>
      <c r="AC51" s="133"/>
      <c r="AD51" s="133"/>
      <c r="AE51" s="133"/>
      <c r="AF51" s="134"/>
      <c r="AG51" s="136"/>
      <c r="AH51" s="134"/>
      <c r="AK51" s="134"/>
      <c r="AL51" s="134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4"/>
      <c r="AX51" s="133"/>
      <c r="AY51" s="133"/>
      <c r="AZ51" s="137"/>
      <c r="BA51" s="157"/>
      <c r="BB51" s="176"/>
      <c r="BC51" s="176"/>
      <c r="BD51" s="176"/>
    </row>
    <row r="52" spans="1:56" ht="13.5" customHeight="1">
      <c r="A52" s="133"/>
      <c r="C52" s="195"/>
      <c r="D52" s="195"/>
      <c r="E52" s="195"/>
      <c r="F52" s="195"/>
      <c r="G52" s="133"/>
      <c r="H52" s="134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4"/>
      <c r="T52" s="134"/>
      <c r="U52" s="134"/>
      <c r="V52" s="134"/>
      <c r="W52" s="134"/>
      <c r="X52" s="133"/>
      <c r="Y52" s="133"/>
      <c r="Z52" s="133"/>
      <c r="AA52" s="133"/>
      <c r="AB52" s="133"/>
      <c r="AC52" s="133"/>
      <c r="AD52" s="133"/>
      <c r="AE52" s="133"/>
      <c r="AF52" s="134"/>
      <c r="AG52" s="136"/>
      <c r="AH52" s="134"/>
      <c r="AI52" s="152"/>
      <c r="AJ52" s="152"/>
      <c r="AK52" s="134"/>
      <c r="AL52" s="134"/>
      <c r="AM52" s="134"/>
      <c r="AN52" s="134"/>
      <c r="AO52" s="133"/>
      <c r="AP52" s="133"/>
      <c r="AQ52" s="133"/>
      <c r="AR52" s="133"/>
      <c r="AS52" s="133"/>
      <c r="AT52" s="133"/>
      <c r="AU52" s="133"/>
      <c r="AV52" s="133"/>
      <c r="AW52" s="134"/>
      <c r="AX52" s="133"/>
      <c r="AY52" s="133"/>
      <c r="AZ52" s="137"/>
      <c r="BA52" s="154"/>
    </row>
    <row r="53" spans="1:56" ht="13.5" customHeight="1">
      <c r="A53" s="133"/>
      <c r="B53" s="155"/>
      <c r="C53" s="195"/>
      <c r="D53" s="203"/>
      <c r="E53" s="195"/>
      <c r="F53" s="190"/>
      <c r="G53" s="133"/>
      <c r="H53" s="192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6"/>
      <c r="AH53" s="134"/>
      <c r="AI53" s="134"/>
      <c r="AJ53" s="134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7"/>
      <c r="BA53" s="160"/>
    </row>
    <row r="54" spans="1:56" ht="13.5" customHeight="1">
      <c r="A54" s="133"/>
      <c r="B54" s="160"/>
      <c r="C54" s="131"/>
      <c r="D54" s="131"/>
      <c r="E54" s="195"/>
      <c r="F54" s="131"/>
      <c r="G54" s="133"/>
      <c r="H54" s="134"/>
      <c r="I54" s="204"/>
      <c r="J54" s="205"/>
      <c r="K54" s="205"/>
      <c r="L54" s="205"/>
      <c r="M54" s="205"/>
      <c r="N54" s="205"/>
      <c r="O54" s="205"/>
      <c r="P54" s="205"/>
      <c r="Q54" s="205"/>
      <c r="R54" s="205"/>
      <c r="S54" s="142"/>
      <c r="T54" s="142"/>
      <c r="U54" s="142"/>
      <c r="V54" s="142"/>
      <c r="W54" s="142"/>
      <c r="X54" s="205"/>
      <c r="Y54" s="205"/>
      <c r="Z54" s="205"/>
      <c r="AA54" s="205"/>
      <c r="AB54" s="205"/>
      <c r="AC54" s="205"/>
      <c r="AD54" s="205"/>
      <c r="AE54" s="205"/>
      <c r="AF54" s="142"/>
      <c r="AG54" s="206"/>
      <c r="AH54" s="142"/>
      <c r="AK54" s="142"/>
      <c r="AL54" s="142"/>
      <c r="AM54" s="142"/>
      <c r="AN54" s="142"/>
      <c r="AO54" s="204"/>
      <c r="AP54" s="204"/>
      <c r="AQ54" s="204"/>
      <c r="AR54" s="205"/>
      <c r="AS54" s="205"/>
      <c r="AT54" s="205"/>
      <c r="AU54" s="205"/>
      <c r="AV54" s="205"/>
      <c r="AW54" s="205"/>
      <c r="AX54" s="205"/>
      <c r="AY54" s="205"/>
      <c r="AZ54" s="137"/>
      <c r="BA54" s="160"/>
    </row>
    <row r="55" spans="1:56" ht="13.5" customHeight="1">
      <c r="A55" s="133"/>
      <c r="B55" s="207"/>
      <c r="C55" s="201"/>
      <c r="D55" s="203"/>
      <c r="E55" s="195"/>
      <c r="F55" s="203"/>
      <c r="G55" s="133"/>
      <c r="H55" s="192"/>
      <c r="I55" s="202"/>
      <c r="J55" s="140"/>
      <c r="K55" s="202"/>
      <c r="L55" s="140"/>
      <c r="M55" s="140"/>
      <c r="N55" s="140"/>
      <c r="O55" s="140"/>
      <c r="P55" s="140"/>
      <c r="Q55" s="140"/>
      <c r="R55" s="140"/>
      <c r="S55" s="143"/>
      <c r="T55" s="143"/>
      <c r="U55" s="143"/>
      <c r="V55" s="143"/>
      <c r="W55" s="134"/>
      <c r="X55" s="133"/>
      <c r="Y55" s="133"/>
      <c r="Z55" s="133"/>
      <c r="AA55" s="133"/>
      <c r="AB55" s="133"/>
      <c r="AC55" s="133"/>
      <c r="AD55" s="133"/>
      <c r="AE55" s="133"/>
      <c r="AF55" s="134"/>
      <c r="AG55" s="136"/>
      <c r="AH55" s="134"/>
      <c r="AI55" s="152"/>
      <c r="AJ55" s="152"/>
      <c r="AK55" s="134"/>
      <c r="AL55" s="134"/>
      <c r="AM55" s="134"/>
      <c r="AN55" s="134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7"/>
      <c r="BA55" s="154"/>
    </row>
    <row r="56" spans="1:56" ht="13.5" customHeight="1">
      <c r="A56" s="133"/>
      <c r="B56" s="156"/>
      <c r="C56" s="195"/>
      <c r="D56" s="195"/>
      <c r="E56" s="195"/>
      <c r="F56" s="195"/>
      <c r="G56" s="133"/>
      <c r="H56" s="208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208"/>
      <c r="T56" s="208"/>
      <c r="U56" s="208"/>
      <c r="V56" s="208"/>
      <c r="W56" s="208"/>
      <c r="X56" s="209"/>
      <c r="Y56" s="209"/>
      <c r="Z56" s="209"/>
      <c r="AA56" s="209"/>
      <c r="AB56" s="209"/>
      <c r="AC56" s="209"/>
      <c r="AD56" s="209"/>
      <c r="AE56" s="209"/>
      <c r="AF56" s="209"/>
      <c r="AG56" s="210"/>
      <c r="AH56" s="209"/>
      <c r="AI56" s="209"/>
      <c r="AJ56" s="209"/>
      <c r="AK56" s="209"/>
      <c r="AL56" s="209"/>
      <c r="AM56" s="152"/>
      <c r="AN56" s="152"/>
      <c r="AO56" s="133"/>
      <c r="AP56" s="133"/>
      <c r="AQ56" s="133"/>
      <c r="AR56" s="133"/>
      <c r="AS56" s="133"/>
      <c r="AT56" s="133"/>
      <c r="AU56" s="133"/>
      <c r="AV56" s="133"/>
      <c r="AW56" s="133"/>
    </row>
    <row r="57" spans="1:56" ht="13.5" customHeight="1">
      <c r="A57" s="133"/>
      <c r="B57" s="156"/>
      <c r="C57" s="195"/>
      <c r="D57" s="195"/>
      <c r="E57" s="195"/>
      <c r="F57" s="195"/>
      <c r="G57" s="133"/>
      <c r="H57" s="197"/>
      <c r="I57" s="194"/>
      <c r="J57" s="194"/>
      <c r="K57" s="194"/>
      <c r="L57" s="194"/>
      <c r="M57" s="194"/>
      <c r="N57" s="133"/>
      <c r="O57" s="194"/>
      <c r="P57" s="194"/>
      <c r="Q57" s="194"/>
      <c r="R57" s="194"/>
      <c r="S57" s="134"/>
      <c r="T57" s="134"/>
      <c r="U57" s="134"/>
      <c r="V57" s="134"/>
      <c r="W57" s="134"/>
      <c r="X57" s="133"/>
      <c r="Y57" s="133"/>
      <c r="Z57" s="133"/>
      <c r="AA57" s="133"/>
      <c r="AB57" s="133"/>
      <c r="AC57" s="133"/>
      <c r="AD57" s="133"/>
      <c r="AE57" s="133"/>
      <c r="AF57" s="134"/>
      <c r="AG57" s="136"/>
      <c r="AH57" s="134"/>
      <c r="AI57" s="152"/>
      <c r="AJ57" s="152"/>
      <c r="AK57" s="134"/>
      <c r="AL57" s="134"/>
      <c r="AM57" s="134"/>
      <c r="AN57" s="134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7"/>
      <c r="BA57" s="211"/>
    </row>
    <row r="58" spans="1:56" ht="13.5" customHeight="1">
      <c r="A58" s="133"/>
      <c r="C58" s="195"/>
      <c r="D58" s="195"/>
      <c r="E58" s="195"/>
      <c r="F58" s="195"/>
      <c r="G58" s="133"/>
      <c r="H58" s="197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4"/>
      <c r="T58" s="134"/>
      <c r="U58" s="134"/>
      <c r="V58" s="134"/>
      <c r="W58" s="134"/>
      <c r="X58" s="133"/>
      <c r="Y58" s="133"/>
      <c r="Z58" s="133"/>
      <c r="AA58" s="133"/>
      <c r="AB58" s="133"/>
      <c r="AC58" s="133"/>
      <c r="AD58" s="133"/>
      <c r="AE58" s="133"/>
      <c r="AF58" s="134"/>
      <c r="AG58" s="136"/>
      <c r="AH58" s="134"/>
      <c r="AI58" s="152"/>
      <c r="AJ58" s="152"/>
      <c r="AK58" s="134"/>
      <c r="AL58" s="134"/>
      <c r="AM58" s="134"/>
      <c r="AN58" s="134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7"/>
      <c r="BA58" s="154"/>
    </row>
    <row r="59" spans="1:56" ht="13.5" customHeight="1">
      <c r="A59" s="133"/>
      <c r="C59" s="195"/>
      <c r="D59" s="195"/>
      <c r="E59" s="195"/>
      <c r="F59" s="195"/>
      <c r="G59" s="133"/>
      <c r="H59" s="198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4"/>
      <c r="T59" s="134"/>
      <c r="U59" s="134"/>
      <c r="V59" s="134"/>
      <c r="W59" s="134"/>
      <c r="X59" s="133"/>
      <c r="Y59" s="133"/>
      <c r="Z59" s="133"/>
      <c r="AA59" s="133"/>
      <c r="AB59" s="133"/>
      <c r="AC59" s="133"/>
      <c r="AD59" s="133"/>
      <c r="AE59" s="133"/>
      <c r="AF59" s="134"/>
      <c r="AG59" s="136"/>
      <c r="AH59" s="134"/>
      <c r="AI59" s="152"/>
      <c r="AJ59" s="152"/>
      <c r="AK59" s="134"/>
      <c r="AL59" s="134"/>
      <c r="AM59" s="134"/>
      <c r="AN59" s="134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7"/>
      <c r="BA59" s="165"/>
    </row>
    <row r="60" spans="1:56" ht="13.5" customHeight="1">
      <c r="A60" s="133"/>
      <c r="C60" s="195"/>
      <c r="D60" s="203"/>
      <c r="E60" s="195"/>
      <c r="F60" s="195"/>
      <c r="G60" s="191"/>
      <c r="H60" s="196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4"/>
      <c r="T60" s="134"/>
      <c r="U60" s="134"/>
      <c r="V60" s="134"/>
      <c r="W60" s="134"/>
      <c r="X60" s="133"/>
      <c r="Y60" s="133"/>
      <c r="Z60" s="133"/>
      <c r="AA60" s="133"/>
      <c r="AB60" s="133"/>
      <c r="AC60" s="133"/>
      <c r="AD60" s="133"/>
      <c r="AE60" s="133"/>
      <c r="AF60" s="134"/>
      <c r="AG60" s="136"/>
      <c r="AH60" s="134"/>
      <c r="AI60" s="152"/>
      <c r="AJ60" s="152"/>
      <c r="AK60" s="134"/>
      <c r="AL60" s="134"/>
      <c r="AM60" s="134"/>
      <c r="AN60" s="134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7"/>
      <c r="BA60" s="165"/>
    </row>
    <row r="61" spans="1:56" ht="13.5" customHeight="1">
      <c r="A61" s="133"/>
      <c r="C61" s="195"/>
      <c r="D61" s="195"/>
      <c r="E61" s="195"/>
      <c r="F61" s="195"/>
      <c r="G61" s="133"/>
      <c r="H61" s="192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4"/>
      <c r="T61" s="134"/>
      <c r="U61" s="134"/>
      <c r="V61" s="134"/>
      <c r="W61" s="134"/>
      <c r="X61" s="133"/>
      <c r="Y61" s="133"/>
      <c r="Z61" s="133"/>
      <c r="AA61" s="133"/>
      <c r="AB61" s="133"/>
      <c r="AC61" s="133"/>
      <c r="AD61" s="133"/>
      <c r="AE61" s="133"/>
      <c r="AF61" s="134"/>
      <c r="AG61" s="136"/>
      <c r="AH61" s="134"/>
      <c r="AI61" s="152"/>
      <c r="AJ61" s="152"/>
      <c r="AK61" s="134"/>
      <c r="AL61" s="134"/>
      <c r="AM61" s="134"/>
      <c r="AN61" s="134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7"/>
      <c r="BA61" s="154"/>
    </row>
    <row r="62" spans="1:56" ht="13.5" customHeight="1">
      <c r="A62" s="133"/>
      <c r="C62" s="195"/>
      <c r="D62" s="203"/>
      <c r="E62" s="195"/>
      <c r="F62" s="195"/>
      <c r="G62" s="191"/>
      <c r="I62" s="133"/>
      <c r="J62" s="133"/>
      <c r="K62" s="140"/>
      <c r="L62" s="133"/>
      <c r="M62" s="133"/>
      <c r="N62" s="133"/>
      <c r="O62" s="133"/>
      <c r="P62" s="133"/>
      <c r="Q62" s="133"/>
      <c r="R62" s="133"/>
      <c r="S62" s="134"/>
      <c r="T62" s="134"/>
      <c r="U62" s="134"/>
      <c r="V62" s="134"/>
      <c r="W62" s="134"/>
      <c r="X62" s="133"/>
      <c r="Y62" s="133"/>
      <c r="Z62" s="133"/>
      <c r="AA62" s="133"/>
      <c r="AB62" s="133"/>
      <c r="AC62" s="133"/>
      <c r="AD62" s="133"/>
      <c r="AE62" s="133"/>
      <c r="AF62" s="134"/>
      <c r="AG62" s="136"/>
      <c r="AH62" s="134"/>
      <c r="AI62" s="152"/>
      <c r="AJ62" s="152"/>
      <c r="AK62" s="134"/>
      <c r="AL62" s="134"/>
      <c r="AM62" s="134"/>
      <c r="AN62" s="134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7"/>
      <c r="BA62" s="154"/>
    </row>
    <row r="63" spans="1:56" ht="13.5" customHeight="1">
      <c r="A63" s="133"/>
      <c r="B63" s="166"/>
      <c r="C63" s="195"/>
      <c r="D63" s="203"/>
      <c r="E63" s="195"/>
      <c r="G63" s="191"/>
      <c r="J63" s="133"/>
      <c r="K63" s="140"/>
      <c r="L63" s="133"/>
      <c r="M63" s="133"/>
      <c r="N63" s="133"/>
      <c r="O63" s="133"/>
      <c r="P63" s="133"/>
      <c r="Q63" s="133"/>
      <c r="R63" s="133"/>
      <c r="S63" s="134"/>
      <c r="T63" s="134"/>
      <c r="U63" s="134"/>
      <c r="V63" s="134"/>
      <c r="W63" s="134"/>
      <c r="X63" s="133"/>
      <c r="Y63" s="133"/>
      <c r="Z63" s="133"/>
      <c r="AA63" s="133"/>
      <c r="AB63" s="133"/>
      <c r="AC63" s="133"/>
      <c r="AD63" s="133"/>
      <c r="AE63" s="133"/>
      <c r="AF63" s="134"/>
      <c r="AG63" s="136"/>
      <c r="AH63" s="134"/>
      <c r="AI63" s="152"/>
      <c r="AJ63" s="152"/>
      <c r="AK63" s="134"/>
      <c r="AL63" s="134"/>
      <c r="AM63" s="134"/>
      <c r="AN63" s="134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7"/>
      <c r="BA63" s="154"/>
    </row>
    <row r="64" spans="1:56" ht="13.5" customHeight="1">
      <c r="A64" s="133"/>
      <c r="B64" s="166"/>
      <c r="C64" s="195"/>
      <c r="D64" s="195"/>
      <c r="E64" s="195"/>
      <c r="F64" s="195"/>
      <c r="G64" s="133"/>
      <c r="H64" s="197"/>
      <c r="I64" s="133"/>
      <c r="J64" s="133"/>
      <c r="K64" s="140"/>
      <c r="L64" s="133"/>
      <c r="M64" s="133"/>
      <c r="N64" s="133"/>
      <c r="O64" s="133"/>
      <c r="P64" s="133"/>
      <c r="Q64" s="133"/>
      <c r="R64" s="133"/>
      <c r="S64" s="134"/>
      <c r="T64" s="134"/>
      <c r="U64" s="134"/>
      <c r="V64" s="134"/>
      <c r="W64" s="134"/>
      <c r="X64" s="133"/>
      <c r="Y64" s="133"/>
      <c r="Z64" s="133"/>
      <c r="AA64" s="133"/>
      <c r="AB64" s="133"/>
      <c r="AC64" s="133"/>
      <c r="AD64" s="133"/>
      <c r="AE64" s="133"/>
      <c r="AF64" s="134"/>
      <c r="AG64" s="136"/>
      <c r="AH64" s="134"/>
      <c r="AI64" s="152"/>
      <c r="AJ64" s="152"/>
      <c r="AK64" s="134"/>
      <c r="AL64" s="134"/>
      <c r="AM64" s="134"/>
      <c r="AN64" s="134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7"/>
      <c r="BA64" s="154"/>
    </row>
    <row r="65" spans="1:53" ht="13.5" customHeight="1">
      <c r="A65" s="133"/>
      <c r="B65" s="155"/>
      <c r="C65" s="195"/>
      <c r="D65" s="203"/>
      <c r="E65" s="195"/>
      <c r="F65" s="195"/>
      <c r="G65" s="191"/>
      <c r="H65" s="197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34"/>
      <c r="T65" s="134"/>
      <c r="U65" s="134"/>
      <c r="V65" s="134"/>
      <c r="W65" s="134"/>
      <c r="X65" s="133"/>
      <c r="Y65" s="133"/>
      <c r="Z65" s="133"/>
      <c r="AA65" s="133"/>
      <c r="AB65" s="133"/>
      <c r="AC65" s="133"/>
      <c r="AD65" s="133"/>
      <c r="AE65" s="133"/>
      <c r="AF65" s="134"/>
      <c r="AG65" s="136"/>
      <c r="AH65" s="134"/>
      <c r="AK65" s="134"/>
      <c r="AL65" s="134"/>
      <c r="AM65" s="134"/>
      <c r="AN65" s="134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7"/>
      <c r="BA65" s="211"/>
    </row>
    <row r="66" spans="1:53" ht="13.5" customHeight="1">
      <c r="A66" s="133"/>
      <c r="B66" s="148"/>
      <c r="C66" s="203"/>
      <c r="D66" s="203"/>
      <c r="E66" s="190"/>
      <c r="F66" s="195"/>
      <c r="G66" s="191"/>
      <c r="H66" s="197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6"/>
      <c r="AH66" s="134"/>
      <c r="AI66" s="134"/>
      <c r="AJ66" s="134"/>
      <c r="AK66" s="134"/>
      <c r="AL66" s="134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7"/>
      <c r="BA66" s="211"/>
    </row>
    <row r="67" spans="1:53" ht="13.5" customHeight="1">
      <c r="A67" s="111"/>
      <c r="B67" s="148"/>
      <c r="C67" s="201"/>
      <c r="D67" s="203"/>
      <c r="E67" s="190"/>
      <c r="F67" s="190"/>
      <c r="G67" s="191"/>
      <c r="H67" s="192"/>
      <c r="I67" s="202"/>
      <c r="J67" s="140"/>
      <c r="K67" s="202"/>
      <c r="L67" s="140"/>
      <c r="M67" s="140"/>
      <c r="N67" s="140"/>
      <c r="O67" s="140"/>
      <c r="P67" s="140"/>
      <c r="Q67" s="140"/>
      <c r="R67" s="140"/>
      <c r="S67" s="143"/>
      <c r="T67" s="143"/>
      <c r="U67" s="143"/>
      <c r="V67" s="143"/>
      <c r="W67" s="143"/>
      <c r="X67" s="140"/>
      <c r="Y67" s="140"/>
      <c r="Z67" s="140"/>
      <c r="AA67" s="140"/>
      <c r="AB67" s="140"/>
      <c r="AC67" s="140"/>
      <c r="AD67" s="140"/>
      <c r="AE67" s="140"/>
      <c r="AF67" s="142"/>
      <c r="AG67" s="212"/>
      <c r="AH67" s="142"/>
      <c r="AI67" s="142"/>
      <c r="AJ67" s="142"/>
      <c r="AK67" s="142"/>
      <c r="AL67" s="142"/>
      <c r="AM67" s="142"/>
      <c r="AN67" s="140"/>
      <c r="AO67" s="140"/>
      <c r="AP67" s="140"/>
      <c r="AQ67" s="140"/>
      <c r="AR67" s="140"/>
      <c r="AS67" s="140"/>
      <c r="AT67" s="140"/>
      <c r="AU67" s="140"/>
      <c r="AV67" s="140"/>
      <c r="AW67" s="133"/>
      <c r="AX67" s="133"/>
      <c r="AY67" s="133"/>
      <c r="AZ67" s="137"/>
      <c r="BA67" s="154"/>
    </row>
    <row r="68" spans="1:53" ht="13.5" customHeight="1">
      <c r="A68" s="133"/>
      <c r="B68" s="156"/>
      <c r="C68" s="195"/>
      <c r="D68" s="203"/>
      <c r="E68" s="190"/>
      <c r="F68" s="195"/>
      <c r="G68" s="191"/>
      <c r="H68" s="196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4"/>
      <c r="T68" s="134"/>
      <c r="U68" s="134"/>
      <c r="V68" s="134"/>
      <c r="W68" s="134"/>
      <c r="X68" s="133"/>
      <c r="Y68" s="133"/>
      <c r="Z68" s="133"/>
      <c r="AA68" s="133"/>
      <c r="AB68" s="133"/>
      <c r="AC68" s="133"/>
      <c r="AD68" s="133"/>
      <c r="AE68" s="133"/>
      <c r="AF68" s="134"/>
      <c r="AG68" s="136"/>
      <c r="AH68" s="134"/>
      <c r="AI68" s="152"/>
      <c r="AJ68" s="152"/>
      <c r="AK68" s="134"/>
      <c r="AL68" s="134"/>
      <c r="AM68" s="134"/>
      <c r="AN68" s="134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7"/>
      <c r="BA68" s="157"/>
    </row>
    <row r="69" spans="1:53" ht="12" customHeight="1">
      <c r="A69" s="133"/>
      <c r="B69" s="156"/>
      <c r="C69" s="195"/>
      <c r="D69" s="203"/>
      <c r="E69" s="195"/>
      <c r="F69" s="195"/>
      <c r="G69" s="191"/>
      <c r="H69" s="192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4"/>
      <c r="T69" s="134"/>
      <c r="U69" s="134"/>
      <c r="V69" s="134"/>
      <c r="W69" s="134"/>
      <c r="X69" s="133"/>
      <c r="Y69" s="133"/>
      <c r="Z69" s="133"/>
      <c r="AA69" s="133"/>
      <c r="AB69" s="133"/>
      <c r="AC69" s="133"/>
      <c r="AD69" s="133"/>
      <c r="AE69" s="133"/>
      <c r="AF69" s="134"/>
      <c r="AG69" s="136"/>
      <c r="AH69" s="134"/>
      <c r="AI69" s="134"/>
      <c r="AJ69" s="134"/>
      <c r="AK69" s="134"/>
      <c r="AL69" s="134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7"/>
      <c r="BA69" s="283"/>
    </row>
    <row r="70" spans="1:53" ht="14.25" customHeight="1">
      <c r="A70" s="133"/>
      <c r="B70" s="156"/>
      <c r="C70" s="195"/>
      <c r="D70" s="203"/>
      <c r="E70" s="195"/>
      <c r="F70" s="195"/>
      <c r="G70" s="191"/>
      <c r="H70" s="134"/>
      <c r="I70" s="133"/>
      <c r="J70" s="140"/>
      <c r="K70" s="140"/>
      <c r="L70" s="133"/>
      <c r="M70" s="133"/>
      <c r="N70" s="133"/>
      <c r="O70" s="133"/>
      <c r="P70" s="133"/>
      <c r="Q70" s="133"/>
      <c r="R70" s="133"/>
      <c r="S70" s="134"/>
      <c r="T70" s="134"/>
      <c r="U70" s="134"/>
      <c r="V70" s="134"/>
      <c r="W70" s="134"/>
      <c r="X70" s="133"/>
      <c r="Y70" s="133"/>
      <c r="Z70" s="133"/>
      <c r="AA70" s="133"/>
      <c r="AB70" s="133"/>
      <c r="AC70" s="133"/>
      <c r="AD70" s="133"/>
      <c r="AE70" s="133"/>
      <c r="AF70" s="134"/>
      <c r="AG70" s="136"/>
      <c r="AH70" s="134"/>
      <c r="AK70" s="134"/>
      <c r="AL70" s="134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205"/>
      <c r="AX70" s="205"/>
      <c r="AY70" s="205"/>
      <c r="AZ70" s="137"/>
      <c r="BA70" s="283"/>
    </row>
    <row r="71" spans="1:53" ht="15" customHeight="1">
      <c r="A71" s="133"/>
      <c r="B71" s="156"/>
      <c r="C71" s="195"/>
      <c r="D71" s="203"/>
      <c r="E71" s="131"/>
      <c r="F71" s="195"/>
      <c r="G71" s="191"/>
      <c r="H71" s="197"/>
      <c r="I71" s="133"/>
      <c r="J71" s="133"/>
      <c r="K71" s="133"/>
      <c r="L71" s="140"/>
      <c r="M71" s="140"/>
      <c r="N71" s="140"/>
      <c r="O71" s="140"/>
      <c r="P71" s="140"/>
      <c r="Q71" s="140"/>
      <c r="R71" s="140"/>
      <c r="S71" s="143"/>
      <c r="T71" s="143"/>
      <c r="U71" s="142"/>
      <c r="V71" s="142"/>
      <c r="W71" s="142"/>
      <c r="X71" s="143"/>
      <c r="Y71" s="140"/>
      <c r="Z71" s="140"/>
      <c r="AA71" s="140"/>
      <c r="AB71" s="140"/>
      <c r="AC71" s="140"/>
      <c r="AD71" s="140"/>
      <c r="AE71" s="140"/>
      <c r="AF71" s="143"/>
      <c r="AG71" s="206"/>
      <c r="AH71" s="142"/>
      <c r="AI71" s="142"/>
      <c r="AJ71" s="142"/>
      <c r="AK71" s="142"/>
      <c r="AL71" s="142"/>
      <c r="AM71" s="142"/>
      <c r="AN71" s="142"/>
      <c r="AO71" s="142"/>
      <c r="AP71" s="142"/>
      <c r="AQ71" s="140"/>
      <c r="AR71" s="140"/>
      <c r="AS71" s="140"/>
      <c r="AT71" s="140"/>
      <c r="AU71" s="140"/>
      <c r="AV71" s="140"/>
      <c r="AW71" s="205"/>
      <c r="AX71" s="205"/>
      <c r="AY71" s="205"/>
      <c r="AZ71" s="137"/>
      <c r="BA71" s="213"/>
    </row>
    <row r="72" spans="1:53" ht="12" customHeight="1">
      <c r="A72" s="133"/>
      <c r="I72" s="133"/>
      <c r="AU72" s="133"/>
      <c r="AW72" s="133"/>
    </row>
    <row r="73" spans="1:53" ht="13.5" customHeight="1">
      <c r="A73" s="133"/>
      <c r="AN73" s="142"/>
    </row>
    <row r="74" spans="1:53" ht="12" customHeight="1">
      <c r="A74" s="133"/>
      <c r="B74" s="171"/>
      <c r="C74" s="195"/>
      <c r="D74" s="195"/>
      <c r="E74" s="111"/>
      <c r="F74" s="111"/>
      <c r="G74" s="133"/>
      <c r="H74" s="214"/>
      <c r="I74" s="137"/>
      <c r="J74" s="133"/>
      <c r="K74" s="194"/>
      <c r="L74" s="194"/>
      <c r="M74" s="194"/>
      <c r="N74" s="194"/>
      <c r="O74" s="194"/>
      <c r="P74" s="194"/>
      <c r="Q74" s="194"/>
      <c r="R74" s="194"/>
      <c r="AE74" s="133"/>
      <c r="AG74" s="215"/>
      <c r="AH74" s="208"/>
      <c r="AI74" s="128"/>
      <c r="AJ74" s="128"/>
      <c r="AK74" s="128"/>
      <c r="AL74" s="128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BA74" s="211"/>
    </row>
    <row r="75" spans="1:53" ht="12" customHeight="1">
      <c r="A75" s="133"/>
      <c r="B75" s="171"/>
      <c r="C75" s="195"/>
      <c r="D75" s="195"/>
      <c r="F75" s="195"/>
      <c r="G75" s="133"/>
      <c r="H75" s="214"/>
      <c r="I75" s="137"/>
      <c r="J75" s="133"/>
      <c r="K75" s="194"/>
      <c r="L75" s="194"/>
      <c r="M75" s="194"/>
      <c r="N75" s="194"/>
      <c r="O75" s="194"/>
      <c r="P75" s="194"/>
      <c r="Q75" s="194"/>
      <c r="R75" s="194"/>
      <c r="S75" s="208"/>
      <c r="T75" s="208"/>
      <c r="U75" s="134"/>
      <c r="V75" s="134"/>
      <c r="W75" s="134"/>
      <c r="X75" s="133"/>
      <c r="Y75" s="133"/>
      <c r="Z75" s="133"/>
      <c r="AA75" s="133"/>
      <c r="AB75" s="133"/>
      <c r="AC75" s="133"/>
      <c r="AD75" s="133"/>
      <c r="AE75" s="133"/>
      <c r="AF75" s="134"/>
      <c r="AG75" s="136"/>
      <c r="AH75" s="208"/>
      <c r="AI75" s="128"/>
      <c r="AJ75" s="128"/>
      <c r="AK75" s="128"/>
      <c r="AL75" s="134"/>
      <c r="AM75" s="134"/>
      <c r="AN75" s="13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BA75" s="211"/>
    </row>
    <row r="76" spans="1:53" ht="12" customHeight="1">
      <c r="A76" s="133"/>
      <c r="E76" s="216"/>
      <c r="AE76" s="133"/>
      <c r="AF76" s="134"/>
      <c r="AG76" s="136"/>
      <c r="AH76" s="208"/>
      <c r="AI76" s="128"/>
      <c r="AJ76" s="128"/>
      <c r="AK76" s="128"/>
      <c r="AL76" s="128"/>
      <c r="AM76" s="111"/>
      <c r="AN76" s="111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BA76" s="211"/>
    </row>
    <row r="77" spans="1:53" ht="12" customHeight="1">
      <c r="A77" s="133"/>
      <c r="B77" s="211"/>
      <c r="C77" s="195"/>
      <c r="D77" s="195"/>
      <c r="E77" s="195"/>
      <c r="F77" s="195"/>
      <c r="G77" s="133"/>
      <c r="H77" s="197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208"/>
      <c r="T77" s="208"/>
      <c r="U77" s="134"/>
      <c r="V77" s="134"/>
      <c r="W77" s="134"/>
      <c r="X77" s="133"/>
      <c r="Y77" s="133"/>
      <c r="Z77" s="133"/>
      <c r="AA77" s="133"/>
      <c r="AB77" s="133"/>
      <c r="AC77" s="133"/>
      <c r="AD77" s="133"/>
      <c r="AE77" s="133"/>
      <c r="AF77" s="134"/>
      <c r="AG77" s="136"/>
      <c r="AH77" s="134"/>
      <c r="AI77" s="134"/>
      <c r="AJ77" s="134"/>
      <c r="AK77" s="134"/>
      <c r="AL77" s="134"/>
      <c r="AM77" s="134"/>
      <c r="AN77" s="134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7"/>
      <c r="BA77" s="211"/>
    </row>
    <row r="78" spans="1:53" ht="12" customHeight="1">
      <c r="A78" s="133"/>
      <c r="H78" s="196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4"/>
      <c r="T78" s="134"/>
      <c r="U78" s="134"/>
      <c r="V78" s="134"/>
      <c r="W78" s="134"/>
      <c r="X78" s="133"/>
      <c r="Y78" s="133"/>
      <c r="Z78" s="133"/>
      <c r="AA78" s="133"/>
      <c r="AB78" s="133"/>
      <c r="AC78" s="133"/>
      <c r="AD78" s="133"/>
      <c r="AE78" s="133"/>
      <c r="AF78" s="134"/>
      <c r="AG78" s="136"/>
      <c r="AH78" s="134"/>
      <c r="AI78" s="134"/>
      <c r="AJ78" s="134"/>
      <c r="AK78" s="134"/>
      <c r="AL78" s="134"/>
      <c r="AM78" s="134"/>
      <c r="AN78" s="134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7"/>
      <c r="BA78" s="154"/>
    </row>
    <row r="79" spans="1:53" ht="12" customHeight="1">
      <c r="A79" s="130"/>
      <c r="B79" s="211"/>
      <c r="C79" s="195"/>
      <c r="D79" s="195"/>
      <c r="E79" s="195"/>
      <c r="F79" s="195"/>
      <c r="G79" s="133"/>
      <c r="H79" s="196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4"/>
      <c r="T79" s="134"/>
      <c r="U79" s="208"/>
      <c r="V79" s="208"/>
      <c r="W79" s="178"/>
      <c r="X79" s="133"/>
      <c r="Y79" s="133"/>
      <c r="Z79" s="133"/>
      <c r="AA79" s="133"/>
      <c r="AB79" s="133"/>
      <c r="AC79" s="133"/>
      <c r="AD79" s="133"/>
      <c r="AE79" s="133"/>
      <c r="AF79" s="134"/>
      <c r="AG79" s="136"/>
      <c r="AH79" s="134"/>
      <c r="AI79" s="134"/>
      <c r="AJ79" s="134"/>
      <c r="AK79" s="134"/>
      <c r="AL79" s="134"/>
      <c r="AM79" s="134"/>
      <c r="AN79" s="134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7"/>
      <c r="BA79" s="157"/>
    </row>
    <row r="80" spans="1:53">
      <c r="A80" s="137"/>
      <c r="B80" s="211"/>
      <c r="C80" s="195"/>
      <c r="D80" s="195"/>
      <c r="E80" s="195"/>
      <c r="F80" s="195"/>
      <c r="G80" s="133"/>
      <c r="H80" s="197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208"/>
      <c r="T80" s="208"/>
      <c r="U80" s="208"/>
      <c r="V80" s="208"/>
      <c r="W80" s="178"/>
      <c r="X80" s="133"/>
      <c r="Y80" s="133"/>
      <c r="Z80" s="133"/>
      <c r="AA80" s="133"/>
      <c r="AB80" s="133"/>
      <c r="AC80" s="133"/>
      <c r="AD80" s="133"/>
      <c r="AE80" s="133"/>
      <c r="AF80" s="134"/>
      <c r="AG80" s="136"/>
      <c r="AH80" s="134"/>
      <c r="AI80" s="134"/>
      <c r="AJ80" s="134"/>
      <c r="AK80" s="134"/>
      <c r="AL80" s="134"/>
      <c r="AM80" s="134"/>
      <c r="AN80" s="134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7"/>
      <c r="BA80" s="157"/>
    </row>
    <row r="81" spans="1:53">
      <c r="A81" s="137"/>
      <c r="B81" s="157"/>
      <c r="C81" s="195"/>
      <c r="D81" s="195"/>
      <c r="E81" s="195"/>
      <c r="F81" s="195"/>
      <c r="G81" s="133"/>
      <c r="H81" s="134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4"/>
      <c r="T81" s="134"/>
      <c r="U81" s="134"/>
      <c r="V81" s="134"/>
      <c r="W81" s="134"/>
      <c r="X81" s="133"/>
      <c r="Y81" s="133"/>
      <c r="Z81" s="133"/>
      <c r="AA81" s="133"/>
      <c r="AB81" s="133"/>
      <c r="AC81" s="133"/>
      <c r="AD81" s="133"/>
      <c r="AE81" s="133"/>
      <c r="AF81" s="134"/>
      <c r="AG81" s="136"/>
      <c r="AH81" s="134"/>
      <c r="AI81" s="134"/>
      <c r="AJ81" s="134"/>
      <c r="AK81" s="134"/>
      <c r="AL81" s="134"/>
      <c r="AM81" s="134"/>
      <c r="AN81" s="134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7"/>
      <c r="BA81" s="157"/>
    </row>
    <row r="82" spans="1:53">
      <c r="A82" s="137"/>
      <c r="B82" s="157"/>
      <c r="C82" s="195"/>
      <c r="D82" s="195"/>
      <c r="E82" s="195"/>
      <c r="F82" s="195"/>
      <c r="G82" s="133"/>
      <c r="H82" s="134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4"/>
      <c r="T82" s="134"/>
      <c r="U82" s="134"/>
      <c r="V82" s="134"/>
      <c r="W82" s="134"/>
      <c r="X82" s="133"/>
      <c r="Y82" s="133"/>
      <c r="Z82" s="133"/>
      <c r="AA82" s="133"/>
      <c r="AB82" s="133"/>
      <c r="AC82" s="133"/>
      <c r="AD82" s="133"/>
      <c r="AE82" s="133"/>
      <c r="AF82" s="134"/>
      <c r="AG82" s="136"/>
      <c r="AH82" s="134"/>
      <c r="AI82" s="134"/>
      <c r="AJ82" s="134"/>
      <c r="AK82" s="134"/>
      <c r="AL82" s="134"/>
      <c r="AM82" s="134"/>
      <c r="AN82" s="134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7"/>
      <c r="BA82" s="157"/>
    </row>
    <row r="83" spans="1:53">
      <c r="A83" s="137"/>
      <c r="B83" s="157"/>
      <c r="C83" s="195"/>
      <c r="D83" s="195"/>
      <c r="E83" s="195"/>
      <c r="F83" s="195"/>
      <c r="G83" s="133"/>
      <c r="H83" s="196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4"/>
      <c r="T83" s="134"/>
      <c r="U83" s="134"/>
      <c r="V83" s="134"/>
      <c r="W83" s="134"/>
      <c r="X83" s="133"/>
      <c r="Y83" s="133"/>
      <c r="Z83" s="133"/>
      <c r="AA83" s="133"/>
      <c r="AB83" s="133"/>
      <c r="AC83" s="133"/>
      <c r="AD83" s="133"/>
      <c r="AE83" s="133"/>
      <c r="AF83" s="134"/>
      <c r="AG83" s="136"/>
      <c r="AH83" s="134"/>
      <c r="AI83" s="134"/>
      <c r="AJ83" s="134"/>
      <c r="AK83" s="134"/>
      <c r="AL83" s="134"/>
      <c r="AM83" s="134"/>
      <c r="AN83" s="134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7"/>
      <c r="BA83" s="157"/>
    </row>
    <row r="84" spans="1:53">
      <c r="A84" s="137"/>
      <c r="B84" s="157"/>
      <c r="C84" s="195"/>
      <c r="D84" s="195"/>
      <c r="E84" s="195"/>
      <c r="F84" s="195"/>
      <c r="G84" s="133"/>
      <c r="H84" s="134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4"/>
      <c r="T84" s="134"/>
      <c r="U84" s="134"/>
      <c r="V84" s="134"/>
      <c r="W84" s="134"/>
      <c r="X84" s="133"/>
      <c r="Y84" s="133"/>
      <c r="Z84" s="133"/>
      <c r="AA84" s="133"/>
      <c r="AB84" s="133"/>
      <c r="AC84" s="133"/>
      <c r="AD84" s="133"/>
      <c r="AE84" s="133"/>
      <c r="AF84" s="134"/>
      <c r="AG84" s="136"/>
      <c r="AH84" s="134"/>
      <c r="AI84" s="134"/>
      <c r="AJ84" s="134"/>
      <c r="AK84" s="134"/>
      <c r="AL84" s="134"/>
      <c r="AM84" s="134"/>
      <c r="AN84" s="134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7"/>
      <c r="BA84" s="157"/>
    </row>
    <row r="85" spans="1:53">
      <c r="A85" s="133"/>
      <c r="B85" s="157"/>
      <c r="C85" s="195"/>
      <c r="D85" s="195"/>
      <c r="E85" s="195"/>
      <c r="F85" s="195"/>
      <c r="G85" s="133"/>
      <c r="H85" s="178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4"/>
      <c r="T85" s="134"/>
      <c r="U85" s="134"/>
      <c r="V85" s="134"/>
      <c r="W85" s="134"/>
      <c r="X85" s="133"/>
      <c r="Y85" s="133"/>
      <c r="Z85" s="133"/>
      <c r="AA85" s="133"/>
      <c r="AB85" s="133"/>
      <c r="AC85" s="133"/>
      <c r="AD85" s="133"/>
      <c r="AE85" s="133"/>
      <c r="AF85" s="134"/>
      <c r="AG85" s="136"/>
      <c r="AH85" s="134"/>
      <c r="AI85" s="134"/>
      <c r="AJ85" s="134"/>
      <c r="AK85" s="134"/>
      <c r="AL85" s="134"/>
      <c r="AM85" s="134"/>
      <c r="AN85" s="134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7"/>
      <c r="BA85" s="157"/>
    </row>
    <row r="86" spans="1:53">
      <c r="A86" s="137"/>
      <c r="B86" s="157"/>
      <c r="C86" s="195"/>
      <c r="D86" s="195"/>
      <c r="E86" s="195"/>
      <c r="F86" s="195"/>
      <c r="G86" s="133"/>
      <c r="H86" s="196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4"/>
      <c r="T86" s="134"/>
      <c r="U86" s="134"/>
      <c r="V86" s="134"/>
      <c r="W86" s="134"/>
      <c r="X86" s="133"/>
      <c r="Y86" s="133"/>
      <c r="Z86" s="133"/>
      <c r="AA86" s="133"/>
      <c r="AB86" s="133"/>
      <c r="AC86" s="133"/>
      <c r="AD86" s="133"/>
      <c r="AE86" s="133"/>
      <c r="AF86" s="134"/>
      <c r="AG86" s="136"/>
      <c r="AH86" s="134"/>
      <c r="AI86" s="134"/>
      <c r="AJ86" s="134"/>
      <c r="AK86" s="134"/>
      <c r="AL86" s="134"/>
      <c r="AM86" s="134"/>
      <c r="AN86" s="134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7"/>
      <c r="BA86" s="157"/>
    </row>
    <row r="87" spans="1:53">
      <c r="A87" s="137"/>
      <c r="B87" s="157"/>
      <c r="C87" s="195"/>
      <c r="D87" s="195"/>
      <c r="E87" s="195"/>
      <c r="F87" s="195"/>
      <c r="G87" s="133"/>
      <c r="H87" s="134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4"/>
      <c r="T87" s="134"/>
      <c r="U87" s="134"/>
      <c r="V87" s="134"/>
      <c r="W87" s="134"/>
      <c r="X87" s="133"/>
      <c r="Y87" s="133"/>
      <c r="Z87" s="133"/>
      <c r="AA87" s="133"/>
      <c r="AB87" s="133"/>
      <c r="AC87" s="133"/>
      <c r="AD87" s="133"/>
      <c r="AE87" s="133"/>
      <c r="AF87" s="134"/>
      <c r="AG87" s="136"/>
      <c r="AH87" s="134"/>
      <c r="AI87" s="134"/>
      <c r="AJ87" s="134"/>
      <c r="AK87" s="134"/>
      <c r="AL87" s="134"/>
      <c r="AM87" s="134"/>
      <c r="AN87" s="134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7"/>
      <c r="BA87" s="157"/>
    </row>
    <row r="88" spans="1:53">
      <c r="A88" s="137"/>
      <c r="B88" s="157"/>
      <c r="C88" s="195"/>
      <c r="D88" s="195"/>
      <c r="E88" s="195"/>
      <c r="F88" s="195"/>
      <c r="G88" s="133"/>
      <c r="H88" s="134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4"/>
      <c r="T88" s="134"/>
      <c r="U88" s="134"/>
      <c r="V88" s="134"/>
      <c r="W88" s="134"/>
      <c r="X88" s="133"/>
      <c r="Y88" s="133"/>
      <c r="Z88" s="133"/>
      <c r="AA88" s="133"/>
      <c r="AB88" s="133"/>
      <c r="AC88" s="133"/>
      <c r="AD88" s="133"/>
      <c r="AE88" s="133"/>
      <c r="AF88" s="134"/>
      <c r="AG88" s="136"/>
      <c r="AH88" s="134"/>
      <c r="AI88" s="134"/>
      <c r="AJ88" s="134"/>
      <c r="AK88" s="134"/>
      <c r="AL88" s="134"/>
      <c r="AM88" s="134"/>
      <c r="AN88" s="134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7"/>
      <c r="BA88" s="157"/>
    </row>
    <row r="89" spans="1:53">
      <c r="A89" s="137"/>
      <c r="B89" s="157"/>
      <c r="C89" s="195"/>
      <c r="D89" s="195"/>
      <c r="E89" s="195"/>
      <c r="F89" s="195"/>
      <c r="G89" s="133"/>
      <c r="H89" s="196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4"/>
      <c r="T89" s="134"/>
      <c r="U89" s="134"/>
      <c r="V89" s="134"/>
      <c r="W89" s="134"/>
      <c r="X89" s="133"/>
      <c r="Y89" s="133"/>
      <c r="Z89" s="133"/>
      <c r="AA89" s="133"/>
      <c r="AB89" s="133"/>
      <c r="AC89" s="133"/>
      <c r="AD89" s="133"/>
      <c r="AE89" s="133"/>
      <c r="AF89" s="134"/>
      <c r="AG89" s="136"/>
      <c r="AH89" s="134"/>
      <c r="AI89" s="134"/>
      <c r="AJ89" s="134"/>
      <c r="AK89" s="134"/>
      <c r="AL89" s="134"/>
      <c r="AM89" s="134"/>
      <c r="AN89" s="134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7"/>
      <c r="BA89" s="157"/>
    </row>
    <row r="90" spans="1:53">
      <c r="A90" s="137"/>
      <c r="B90" s="157"/>
      <c r="C90" s="195"/>
      <c r="D90" s="195"/>
      <c r="E90" s="195"/>
      <c r="F90" s="195"/>
      <c r="G90" s="133"/>
      <c r="H90" s="178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4"/>
      <c r="T90" s="134"/>
      <c r="U90" s="134"/>
      <c r="V90" s="134"/>
      <c r="W90" s="134"/>
      <c r="X90" s="133"/>
      <c r="Y90" s="133"/>
      <c r="Z90" s="133"/>
      <c r="AA90" s="133"/>
      <c r="AB90" s="133"/>
      <c r="AC90" s="133"/>
      <c r="AD90" s="133"/>
      <c r="AE90" s="133"/>
      <c r="AF90" s="134"/>
      <c r="AG90" s="136"/>
      <c r="AH90" s="134"/>
      <c r="AI90" s="134"/>
      <c r="AJ90" s="134"/>
      <c r="AK90" s="134"/>
      <c r="AL90" s="134"/>
      <c r="AM90" s="134"/>
      <c r="AN90" s="134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7"/>
      <c r="BA90" s="157"/>
    </row>
    <row r="91" spans="1:53">
      <c r="A91" s="137"/>
      <c r="B91" s="157"/>
      <c r="C91" s="195"/>
      <c r="D91" s="195"/>
      <c r="E91" s="195"/>
      <c r="F91" s="195"/>
      <c r="G91" s="133"/>
      <c r="H91" s="134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4"/>
      <c r="T91" s="134"/>
      <c r="U91" s="134"/>
      <c r="V91" s="134"/>
      <c r="W91" s="134"/>
      <c r="X91" s="133"/>
      <c r="Y91" s="133"/>
      <c r="Z91" s="133"/>
      <c r="AA91" s="133"/>
      <c r="AB91" s="133"/>
      <c r="AC91" s="133"/>
      <c r="AD91" s="133"/>
      <c r="AE91" s="133"/>
      <c r="AF91" s="134"/>
      <c r="AG91" s="136"/>
      <c r="AH91" s="134"/>
      <c r="AI91" s="134"/>
      <c r="AJ91" s="134"/>
      <c r="AK91" s="134"/>
      <c r="AL91" s="134"/>
      <c r="AM91" s="134"/>
      <c r="AN91" s="134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7"/>
      <c r="BA91" s="157"/>
    </row>
    <row r="92" spans="1:53">
      <c r="A92" s="137"/>
      <c r="B92" s="157"/>
      <c r="C92" s="195"/>
      <c r="D92" s="195"/>
      <c r="E92" s="195"/>
      <c r="F92" s="195"/>
      <c r="G92" s="133"/>
      <c r="H92" s="134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4"/>
      <c r="T92" s="134"/>
      <c r="U92" s="134"/>
      <c r="V92" s="134"/>
      <c r="W92" s="134"/>
      <c r="X92" s="133"/>
      <c r="Y92" s="133"/>
      <c r="Z92" s="133"/>
      <c r="AA92" s="133"/>
      <c r="AB92" s="133"/>
      <c r="AC92" s="133"/>
      <c r="AD92" s="133"/>
      <c r="AE92" s="133"/>
      <c r="AF92" s="134"/>
      <c r="AG92" s="136"/>
      <c r="AH92" s="134"/>
      <c r="AI92" s="134"/>
      <c r="AJ92" s="134"/>
      <c r="AK92" s="134"/>
      <c r="AL92" s="134"/>
      <c r="AM92" s="134"/>
      <c r="AN92" s="134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7"/>
      <c r="BA92" s="157"/>
    </row>
    <row r="93" spans="1:53">
      <c r="A93" s="137"/>
      <c r="B93" s="154"/>
      <c r="C93" s="195"/>
      <c r="D93" s="195"/>
      <c r="E93" s="195"/>
      <c r="F93" s="195"/>
      <c r="G93" s="133"/>
      <c r="H93" s="198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4"/>
      <c r="T93" s="134"/>
      <c r="U93" s="134"/>
      <c r="V93" s="134"/>
      <c r="W93" s="134"/>
      <c r="X93" s="133"/>
      <c r="Y93" s="133"/>
      <c r="Z93" s="133"/>
      <c r="AA93" s="133"/>
      <c r="AB93" s="133"/>
      <c r="AC93" s="133"/>
      <c r="AD93" s="133"/>
      <c r="AE93" s="133"/>
      <c r="AF93" s="134"/>
      <c r="AG93" s="136"/>
      <c r="AH93" s="134"/>
      <c r="AI93" s="134"/>
      <c r="AJ93" s="134"/>
      <c r="AK93" s="134"/>
      <c r="AL93" s="134"/>
      <c r="AM93" s="134"/>
      <c r="AN93" s="134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7"/>
      <c r="BA93" s="157"/>
    </row>
    <row r="94" spans="1:53">
      <c r="A94" s="137"/>
      <c r="B94" s="154"/>
      <c r="C94" s="195"/>
      <c r="D94" s="195"/>
      <c r="E94" s="195"/>
      <c r="F94" s="195"/>
      <c r="G94" s="133"/>
      <c r="H94" s="134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4"/>
      <c r="T94" s="134"/>
      <c r="U94" s="134"/>
      <c r="V94" s="134"/>
      <c r="W94" s="134"/>
      <c r="X94" s="137"/>
      <c r="Y94" s="137"/>
      <c r="Z94" s="137"/>
      <c r="AA94" s="137"/>
      <c r="AB94" s="137"/>
      <c r="AC94" s="137"/>
      <c r="AD94" s="137"/>
      <c r="AE94" s="137"/>
      <c r="AF94" s="196"/>
      <c r="AG94" s="217"/>
      <c r="AH94" s="196"/>
      <c r="AI94" s="196"/>
      <c r="AJ94" s="196"/>
      <c r="AK94" s="196"/>
      <c r="AL94" s="196"/>
      <c r="AM94" s="196"/>
      <c r="AN94" s="196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</row>
    <row r="95" spans="1:53">
      <c r="A95" s="137"/>
      <c r="B95" s="154"/>
      <c r="C95" s="195"/>
      <c r="D95" s="195"/>
      <c r="E95" s="195"/>
      <c r="F95" s="195"/>
      <c r="G95" s="133"/>
      <c r="H95" s="134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4"/>
      <c r="T95" s="134"/>
      <c r="U95" s="134"/>
      <c r="V95" s="134"/>
      <c r="W95" s="134"/>
      <c r="X95" s="137"/>
      <c r="Y95" s="137"/>
      <c r="Z95" s="137"/>
      <c r="AA95" s="137"/>
      <c r="AB95" s="137"/>
      <c r="AC95" s="137"/>
      <c r="AD95" s="137"/>
      <c r="AE95" s="137"/>
      <c r="AF95" s="196"/>
      <c r="AG95" s="217"/>
      <c r="AH95" s="196"/>
      <c r="AI95" s="196"/>
      <c r="AJ95" s="196"/>
      <c r="AK95" s="196"/>
      <c r="AL95" s="196"/>
      <c r="AM95" s="196"/>
      <c r="AN95" s="196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</row>
    <row r="96" spans="1:53">
      <c r="A96" s="137"/>
      <c r="B96" s="154"/>
      <c r="C96" s="195"/>
      <c r="D96" s="195"/>
      <c r="E96" s="195"/>
      <c r="F96" s="195"/>
      <c r="G96" s="133"/>
      <c r="H96" s="134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4"/>
      <c r="T96" s="134"/>
      <c r="U96" s="134"/>
      <c r="V96" s="134"/>
      <c r="W96" s="134"/>
      <c r="X96" s="137"/>
      <c r="Y96" s="137"/>
      <c r="Z96" s="137"/>
      <c r="AA96" s="137"/>
      <c r="AB96" s="137"/>
      <c r="AC96" s="137"/>
      <c r="AD96" s="137"/>
      <c r="AE96" s="137"/>
      <c r="AF96" s="196"/>
      <c r="AG96" s="217"/>
      <c r="AH96" s="196"/>
      <c r="AI96" s="196"/>
      <c r="AJ96" s="196"/>
      <c r="AK96" s="196"/>
      <c r="AL96" s="196"/>
      <c r="AM96" s="196"/>
      <c r="AN96" s="196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</row>
    <row r="97" spans="1:53">
      <c r="A97" s="137"/>
      <c r="B97" s="154"/>
      <c r="C97" s="195"/>
      <c r="D97" s="195"/>
      <c r="E97" s="195"/>
      <c r="F97" s="195"/>
      <c r="G97" s="133"/>
      <c r="H97" s="178"/>
      <c r="I97" s="133"/>
      <c r="J97" s="133"/>
      <c r="K97" s="133"/>
      <c r="L97" s="133"/>
      <c r="M97" s="133"/>
      <c r="N97" s="133"/>
      <c r="O97" s="133"/>
      <c r="P97" s="133"/>
      <c r="Q97" s="137"/>
      <c r="R97" s="137"/>
      <c r="S97" s="196"/>
      <c r="T97" s="196"/>
      <c r="U97" s="196"/>
      <c r="V97" s="196"/>
      <c r="W97" s="134"/>
      <c r="X97" s="133"/>
      <c r="Y97" s="133"/>
      <c r="Z97" s="133"/>
      <c r="AA97" s="133"/>
      <c r="AB97" s="133"/>
      <c r="AC97" s="133"/>
      <c r="AD97" s="133"/>
      <c r="AE97" s="133"/>
      <c r="AF97" s="134"/>
      <c r="AG97" s="136"/>
      <c r="AH97" s="134"/>
      <c r="AI97" s="134"/>
      <c r="AJ97" s="134"/>
      <c r="AK97" s="134"/>
      <c r="AL97" s="134"/>
      <c r="AM97" s="134"/>
      <c r="AN97" s="134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7"/>
      <c r="BA97" s="157"/>
    </row>
    <row r="98" spans="1:53">
      <c r="A98" s="137"/>
      <c r="B98" s="154"/>
      <c r="C98" s="195"/>
      <c r="D98" s="195"/>
      <c r="E98" s="195"/>
      <c r="F98" s="195"/>
      <c r="G98" s="133"/>
      <c r="H98" s="149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4"/>
      <c r="T98" s="134"/>
      <c r="U98" s="134"/>
      <c r="V98" s="134"/>
      <c r="W98" s="134"/>
      <c r="X98" s="133"/>
      <c r="Y98" s="133"/>
      <c r="Z98" s="133"/>
      <c r="AA98" s="133"/>
      <c r="AB98" s="133"/>
      <c r="AC98" s="133"/>
      <c r="AD98" s="133"/>
      <c r="AE98" s="133"/>
      <c r="AF98" s="134"/>
      <c r="AG98" s="136"/>
      <c r="AH98" s="134"/>
      <c r="AI98" s="134"/>
      <c r="AJ98" s="134"/>
      <c r="AK98" s="134"/>
      <c r="AL98" s="134"/>
      <c r="AM98" s="134"/>
      <c r="AN98" s="134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7"/>
      <c r="BA98" s="157"/>
    </row>
    <row r="99" spans="1:53">
      <c r="A99" s="137"/>
      <c r="B99" s="154"/>
      <c r="C99" s="195"/>
      <c r="D99" s="195"/>
      <c r="E99" s="195"/>
      <c r="F99" s="195"/>
      <c r="G99" s="133"/>
      <c r="H99" s="134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4"/>
      <c r="T99" s="134"/>
      <c r="U99" s="134"/>
      <c r="V99" s="134"/>
      <c r="W99" s="134"/>
      <c r="X99" s="133"/>
      <c r="Y99" s="133"/>
      <c r="Z99" s="133"/>
      <c r="AA99" s="133"/>
      <c r="AB99" s="133"/>
      <c r="AC99" s="133"/>
      <c r="AD99" s="133"/>
      <c r="AE99" s="133"/>
      <c r="AF99" s="134"/>
      <c r="AG99" s="136"/>
      <c r="AH99" s="134"/>
      <c r="AI99" s="134"/>
      <c r="AJ99" s="134"/>
      <c r="AK99" s="134"/>
      <c r="AL99" s="134"/>
      <c r="AM99" s="134"/>
      <c r="AN99" s="134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7"/>
      <c r="BA99" s="157"/>
    </row>
    <row r="100" spans="1:53">
      <c r="A100" s="137"/>
      <c r="B100" s="154"/>
      <c r="C100" s="195"/>
      <c r="D100" s="195"/>
      <c r="E100" s="195"/>
      <c r="F100" s="195"/>
      <c r="G100" s="133"/>
      <c r="H100" s="178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4"/>
      <c r="T100" s="134"/>
      <c r="U100" s="134"/>
      <c r="V100" s="134"/>
      <c r="W100" s="134"/>
      <c r="X100" s="133"/>
      <c r="Y100" s="133"/>
      <c r="Z100" s="133"/>
      <c r="AA100" s="133"/>
      <c r="AB100" s="133"/>
      <c r="AC100" s="133"/>
      <c r="AD100" s="133"/>
      <c r="AE100" s="133"/>
      <c r="AF100" s="134"/>
      <c r="AG100" s="136"/>
      <c r="AH100" s="134"/>
      <c r="AI100" s="134"/>
      <c r="AJ100" s="134"/>
      <c r="AK100" s="134"/>
      <c r="AL100" s="134"/>
      <c r="AM100" s="134"/>
      <c r="AN100" s="134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7"/>
      <c r="BA100" s="154"/>
    </row>
    <row r="101" spans="1:53">
      <c r="A101" s="137"/>
      <c r="B101" s="154"/>
      <c r="C101" s="195"/>
      <c r="D101" s="195"/>
      <c r="E101" s="195"/>
      <c r="F101" s="195"/>
      <c r="G101" s="133"/>
      <c r="H101" s="198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4"/>
      <c r="T101" s="134"/>
      <c r="U101" s="134"/>
      <c r="V101" s="134"/>
      <c r="W101" s="134"/>
      <c r="X101" s="133"/>
      <c r="Y101" s="133"/>
      <c r="Z101" s="133"/>
      <c r="AA101" s="133"/>
      <c r="AB101" s="133"/>
      <c r="AC101" s="133"/>
      <c r="AD101" s="133"/>
      <c r="AE101" s="133"/>
      <c r="AF101" s="134"/>
      <c r="AG101" s="136"/>
      <c r="AH101" s="134"/>
      <c r="AI101" s="134"/>
      <c r="AJ101" s="134"/>
      <c r="AK101" s="134"/>
      <c r="AL101" s="134"/>
      <c r="AM101" s="134"/>
      <c r="AN101" s="134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7"/>
      <c r="BA101" s="154"/>
    </row>
    <row r="102" spans="1:53">
      <c r="A102" s="133"/>
      <c r="B102" s="154"/>
      <c r="C102" s="195"/>
      <c r="D102" s="195"/>
      <c r="E102" s="195"/>
      <c r="F102" s="195"/>
      <c r="G102" s="133"/>
      <c r="H102" s="134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4"/>
      <c r="T102" s="134"/>
      <c r="U102" s="134"/>
      <c r="V102" s="134"/>
      <c r="W102" s="134"/>
      <c r="X102" s="133"/>
      <c r="Y102" s="133"/>
      <c r="Z102" s="133"/>
      <c r="AA102" s="133"/>
      <c r="AB102" s="133"/>
      <c r="AC102" s="133"/>
      <c r="AD102" s="133"/>
      <c r="AE102" s="133"/>
      <c r="AF102" s="134"/>
      <c r="AG102" s="136"/>
      <c r="AH102" s="134"/>
      <c r="AI102" s="134"/>
      <c r="AJ102" s="134"/>
      <c r="AK102" s="134"/>
      <c r="AL102" s="134"/>
      <c r="AM102" s="134"/>
      <c r="AN102" s="134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7"/>
      <c r="BA102" s="154"/>
    </row>
    <row r="103" spans="1:53">
      <c r="A103" s="133"/>
      <c r="B103" s="154"/>
      <c r="C103" s="195"/>
      <c r="D103" s="195"/>
      <c r="E103" s="195"/>
      <c r="F103" s="195"/>
      <c r="G103" s="133"/>
      <c r="H103" s="218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6"/>
      <c r="AH103" s="134"/>
      <c r="AI103" s="134"/>
      <c r="AJ103" s="134"/>
      <c r="AK103" s="134"/>
      <c r="AL103" s="134"/>
      <c r="AM103" s="134"/>
      <c r="AN103" s="134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7"/>
      <c r="BA103" s="154"/>
    </row>
    <row r="104" spans="1:53" ht="12" customHeight="1">
      <c r="A104" s="133"/>
      <c r="B104" s="154"/>
      <c r="C104" s="195"/>
      <c r="D104" s="195"/>
      <c r="E104" s="195"/>
      <c r="F104" s="195"/>
      <c r="G104" s="133"/>
      <c r="H104" s="196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96"/>
      <c r="T104" s="196"/>
      <c r="U104" s="196"/>
      <c r="V104" s="196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6"/>
      <c r="AH104" s="134"/>
      <c r="AI104" s="134"/>
      <c r="AJ104" s="134"/>
      <c r="AK104" s="134"/>
      <c r="AL104" s="134"/>
      <c r="AM104" s="134"/>
      <c r="AN104" s="134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7"/>
      <c r="BA104" s="137"/>
    </row>
    <row r="105" spans="1:53" ht="12" customHeight="1">
      <c r="A105" s="133"/>
      <c r="B105" s="154"/>
      <c r="C105" s="195"/>
      <c r="D105" s="195"/>
      <c r="E105" s="195"/>
      <c r="F105" s="195"/>
      <c r="G105" s="133"/>
      <c r="H105" s="134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6"/>
      <c r="AH105" s="134"/>
      <c r="AI105" s="134"/>
      <c r="AJ105" s="134"/>
      <c r="AK105" s="134"/>
      <c r="AL105" s="134"/>
      <c r="AM105" s="134"/>
      <c r="AN105" s="134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7"/>
      <c r="BA105" s="137"/>
    </row>
    <row r="106" spans="1:53" ht="12" customHeight="1">
      <c r="A106" s="133"/>
      <c r="B106" s="154"/>
      <c r="C106" s="195"/>
      <c r="D106" s="195"/>
      <c r="E106" s="195"/>
      <c r="F106" s="195"/>
      <c r="G106" s="133"/>
      <c r="H106" s="196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217"/>
      <c r="AH106" s="196"/>
      <c r="AI106" s="196"/>
      <c r="AJ106" s="196"/>
      <c r="AK106" s="196"/>
      <c r="AL106" s="196"/>
      <c r="AM106" s="196"/>
      <c r="AN106" s="196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</row>
    <row r="107" spans="1:53">
      <c r="A107" s="137"/>
      <c r="B107" s="154"/>
      <c r="C107" s="195"/>
      <c r="D107" s="195"/>
      <c r="E107" s="195"/>
      <c r="F107" s="195"/>
      <c r="G107" s="133"/>
      <c r="H107" s="196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96"/>
      <c r="T107" s="196"/>
      <c r="U107" s="196"/>
      <c r="V107" s="196"/>
      <c r="W107" s="196"/>
      <c r="X107" s="137"/>
      <c r="Y107" s="137"/>
      <c r="Z107" s="137"/>
      <c r="AA107" s="137"/>
      <c r="AB107" s="137"/>
      <c r="AC107" s="137"/>
      <c r="AD107" s="137"/>
      <c r="AE107" s="137"/>
      <c r="AF107" s="196"/>
      <c r="AG107" s="217"/>
      <c r="AH107" s="196"/>
      <c r="AI107" s="196"/>
      <c r="AJ107" s="196"/>
      <c r="AK107" s="196"/>
      <c r="AL107" s="196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</row>
    <row r="108" spans="1:53">
      <c r="A108" s="137"/>
      <c r="B108" s="154"/>
      <c r="C108" s="195"/>
      <c r="D108" s="195"/>
      <c r="E108" s="195"/>
      <c r="F108" s="195"/>
      <c r="G108" s="133"/>
      <c r="H108" s="197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4"/>
      <c r="T108" s="134"/>
      <c r="U108" s="134"/>
      <c r="V108" s="134"/>
      <c r="W108" s="134"/>
      <c r="X108" s="133"/>
      <c r="Y108" s="133"/>
      <c r="Z108" s="133"/>
      <c r="AA108" s="133"/>
      <c r="AB108" s="133"/>
      <c r="AC108" s="133"/>
      <c r="AD108" s="133"/>
      <c r="AE108" s="133"/>
      <c r="AF108" s="134"/>
      <c r="AG108" s="136"/>
      <c r="AH108" s="134"/>
      <c r="AI108" s="134"/>
      <c r="AJ108" s="134"/>
      <c r="AK108" s="134"/>
      <c r="AL108" s="134"/>
      <c r="AM108" s="134"/>
      <c r="AN108" s="134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7"/>
      <c r="BA108" s="154"/>
    </row>
    <row r="109" spans="1:53">
      <c r="A109" s="137"/>
      <c r="B109" s="154"/>
      <c r="C109" s="195"/>
      <c r="D109" s="195"/>
      <c r="E109" s="195"/>
      <c r="F109" s="195"/>
      <c r="G109" s="133"/>
      <c r="H109" s="134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4"/>
      <c r="T109" s="134"/>
      <c r="U109" s="134"/>
      <c r="V109" s="134"/>
      <c r="W109" s="134"/>
      <c r="X109" s="133"/>
      <c r="Y109" s="133"/>
      <c r="Z109" s="133"/>
      <c r="AA109" s="133"/>
      <c r="AB109" s="133"/>
      <c r="AC109" s="133"/>
      <c r="AD109" s="133"/>
      <c r="AE109" s="133"/>
      <c r="AF109" s="134"/>
      <c r="AG109" s="136"/>
      <c r="AH109" s="134"/>
      <c r="AI109" s="134"/>
      <c r="AJ109" s="134"/>
      <c r="AK109" s="134"/>
      <c r="AL109" s="134"/>
      <c r="AM109" s="134"/>
      <c r="AN109" s="134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7"/>
      <c r="BA109" s="154"/>
    </row>
    <row r="110" spans="1:53">
      <c r="A110" s="137"/>
      <c r="B110" s="154"/>
      <c r="C110" s="195"/>
      <c r="D110" s="195"/>
      <c r="E110" s="195"/>
      <c r="F110" s="195"/>
      <c r="G110" s="133"/>
      <c r="H110" s="198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4"/>
      <c r="T110" s="134"/>
      <c r="U110" s="134"/>
      <c r="V110" s="134"/>
      <c r="W110" s="134"/>
      <c r="X110" s="133"/>
      <c r="Y110" s="133"/>
      <c r="Z110" s="133"/>
      <c r="AA110" s="133"/>
      <c r="AB110" s="133"/>
      <c r="AC110" s="133"/>
      <c r="AD110" s="133"/>
      <c r="AE110" s="133"/>
      <c r="AF110" s="134"/>
      <c r="AG110" s="136"/>
      <c r="AH110" s="134"/>
      <c r="AI110" s="134"/>
      <c r="AJ110" s="134"/>
      <c r="AK110" s="134"/>
      <c r="AL110" s="134"/>
      <c r="AM110" s="134"/>
      <c r="AN110" s="134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7"/>
      <c r="BA110" s="154"/>
    </row>
    <row r="111" spans="1:53">
      <c r="A111" s="133"/>
      <c r="B111" s="154"/>
      <c r="C111" s="195"/>
      <c r="D111" s="195"/>
      <c r="E111" s="195"/>
      <c r="F111" s="195"/>
      <c r="G111" s="133"/>
      <c r="H111" s="149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4"/>
      <c r="T111" s="134"/>
      <c r="U111" s="134"/>
      <c r="V111" s="134"/>
      <c r="W111" s="134"/>
      <c r="X111" s="133"/>
      <c r="Y111" s="133"/>
      <c r="Z111" s="133"/>
      <c r="AA111" s="133"/>
      <c r="AB111" s="133"/>
      <c r="AC111" s="133"/>
      <c r="AD111" s="133"/>
      <c r="AE111" s="133"/>
      <c r="AF111" s="134"/>
      <c r="AG111" s="136"/>
      <c r="AH111" s="134"/>
      <c r="AI111" s="134"/>
      <c r="AJ111" s="134"/>
      <c r="AK111" s="134"/>
      <c r="AL111" s="134"/>
      <c r="AM111" s="134"/>
      <c r="AN111" s="134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7"/>
      <c r="BA111" s="154"/>
    </row>
    <row r="112" spans="1:53">
      <c r="A112" s="133"/>
      <c r="B112" s="154"/>
      <c r="C112" s="195"/>
      <c r="D112" s="195"/>
      <c r="E112" s="195"/>
      <c r="F112" s="195"/>
      <c r="G112" s="133"/>
      <c r="H112" s="149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4"/>
      <c r="T112" s="134"/>
      <c r="U112" s="134"/>
      <c r="V112" s="134"/>
      <c r="W112" s="134"/>
      <c r="X112" s="133"/>
      <c r="Y112" s="133"/>
      <c r="Z112" s="133"/>
      <c r="AA112" s="133"/>
      <c r="AB112" s="133"/>
      <c r="AC112" s="133"/>
      <c r="AD112" s="133"/>
      <c r="AE112" s="133"/>
      <c r="AF112" s="134"/>
      <c r="AG112" s="136"/>
      <c r="AH112" s="134"/>
      <c r="AI112" s="134"/>
      <c r="AJ112" s="134"/>
      <c r="AK112" s="134"/>
      <c r="AL112" s="134"/>
      <c r="AM112" s="134"/>
      <c r="AN112" s="134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7"/>
      <c r="BA112" s="154"/>
    </row>
    <row r="113" spans="1:53">
      <c r="A113" s="133"/>
      <c r="B113" s="154"/>
      <c r="C113" s="195"/>
      <c r="D113" s="195"/>
      <c r="E113" s="195"/>
      <c r="F113" s="195"/>
      <c r="G113" s="133"/>
      <c r="H113" s="198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4"/>
      <c r="T113" s="134"/>
      <c r="U113" s="134"/>
      <c r="V113" s="134"/>
      <c r="W113" s="134"/>
      <c r="X113" s="133"/>
      <c r="Y113" s="133"/>
      <c r="Z113" s="133"/>
      <c r="AA113" s="133"/>
      <c r="AB113" s="133"/>
      <c r="AC113" s="133"/>
      <c r="AD113" s="133"/>
      <c r="AE113" s="133"/>
      <c r="AF113" s="134"/>
      <c r="AG113" s="136"/>
      <c r="AH113" s="134"/>
      <c r="AI113" s="134"/>
      <c r="AJ113" s="134"/>
      <c r="AK113" s="134"/>
      <c r="AL113" s="134"/>
      <c r="AM113" s="134"/>
      <c r="AN113" s="134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7"/>
      <c r="BA113" s="154"/>
    </row>
    <row r="114" spans="1:53">
      <c r="A114" s="137"/>
      <c r="B114" s="154"/>
      <c r="C114" s="195"/>
      <c r="D114" s="195"/>
      <c r="E114" s="195"/>
      <c r="F114" s="195"/>
      <c r="G114" s="133"/>
      <c r="H114" s="134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4"/>
      <c r="T114" s="134"/>
      <c r="U114" s="134"/>
      <c r="V114" s="134"/>
      <c r="W114" s="134"/>
      <c r="X114" s="133"/>
      <c r="Y114" s="133"/>
      <c r="Z114" s="133"/>
      <c r="AA114" s="133"/>
      <c r="AB114" s="133"/>
      <c r="AC114" s="133"/>
      <c r="AD114" s="133"/>
      <c r="AE114" s="133"/>
      <c r="AF114" s="134"/>
      <c r="AG114" s="136"/>
      <c r="AH114" s="134"/>
      <c r="AI114" s="134"/>
      <c r="AJ114" s="134"/>
      <c r="AK114" s="134"/>
      <c r="AL114" s="134"/>
      <c r="AM114" s="134"/>
      <c r="AN114" s="134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7"/>
      <c r="BA114" s="154"/>
    </row>
    <row r="115" spans="1:53">
      <c r="A115" s="133"/>
      <c r="B115" s="154"/>
      <c r="C115" s="195"/>
      <c r="D115" s="195"/>
      <c r="E115" s="195"/>
      <c r="F115" s="195"/>
      <c r="G115" s="133"/>
      <c r="H115" s="134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4"/>
      <c r="T115" s="134"/>
      <c r="U115" s="134"/>
      <c r="V115" s="134"/>
      <c r="W115" s="134"/>
      <c r="X115" s="133"/>
      <c r="Y115" s="133"/>
      <c r="Z115" s="133"/>
      <c r="AA115" s="133"/>
      <c r="AB115" s="133"/>
      <c r="AC115" s="133"/>
      <c r="AD115" s="133"/>
      <c r="AE115" s="133"/>
      <c r="AF115" s="134"/>
      <c r="AG115" s="136"/>
      <c r="AH115" s="134"/>
      <c r="AI115" s="134"/>
      <c r="AJ115" s="134"/>
      <c r="AK115" s="134"/>
      <c r="AL115" s="134"/>
      <c r="AM115" s="134"/>
      <c r="AN115" s="134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7"/>
      <c r="BA115" s="154"/>
    </row>
    <row r="116" spans="1:53">
      <c r="A116" s="137"/>
      <c r="B116" s="154"/>
      <c r="C116" s="195"/>
      <c r="D116" s="195"/>
      <c r="E116" s="195"/>
      <c r="F116" s="195"/>
      <c r="G116" s="133"/>
      <c r="H116" s="197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4"/>
      <c r="T116" s="134"/>
      <c r="U116" s="134"/>
      <c r="V116" s="134"/>
      <c r="W116" s="134"/>
      <c r="X116" s="133"/>
      <c r="Y116" s="133"/>
      <c r="Z116" s="133"/>
      <c r="AA116" s="133"/>
      <c r="AB116" s="133"/>
      <c r="AC116" s="133"/>
      <c r="AD116" s="133"/>
      <c r="AE116" s="133"/>
      <c r="AF116" s="134"/>
      <c r="AG116" s="136"/>
      <c r="AH116" s="134"/>
      <c r="AI116" s="134"/>
      <c r="AJ116" s="134"/>
      <c r="AK116" s="134"/>
      <c r="AL116" s="134"/>
      <c r="AM116" s="134"/>
      <c r="AN116" s="134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7"/>
      <c r="BA116" s="154"/>
    </row>
    <row r="117" spans="1:53">
      <c r="A117" s="137"/>
      <c r="B117" s="157"/>
      <c r="C117" s="195"/>
      <c r="D117" s="195"/>
      <c r="E117" s="195"/>
      <c r="F117" s="195"/>
      <c r="G117" s="133"/>
      <c r="H117" s="197"/>
      <c r="I117" s="133"/>
      <c r="J117" s="133"/>
      <c r="K117" s="133"/>
      <c r="L117" s="133"/>
      <c r="M117" s="133"/>
      <c r="N117" s="133"/>
      <c r="O117" s="133"/>
      <c r="P117" s="133"/>
      <c r="Q117" s="137"/>
      <c r="R117" s="137"/>
      <c r="S117" s="134"/>
      <c r="T117" s="134"/>
      <c r="U117" s="134"/>
      <c r="V117" s="134"/>
      <c r="W117" s="134"/>
      <c r="X117" s="133"/>
      <c r="Y117" s="133"/>
      <c r="Z117" s="133"/>
      <c r="AA117" s="133"/>
      <c r="AB117" s="133"/>
      <c r="AC117" s="133"/>
      <c r="AD117" s="133"/>
      <c r="AE117" s="133"/>
      <c r="AF117" s="134"/>
      <c r="AG117" s="136"/>
      <c r="AH117" s="134"/>
      <c r="AI117" s="134"/>
      <c r="AJ117" s="134"/>
      <c r="AK117" s="134"/>
      <c r="AL117" s="134"/>
      <c r="AM117" s="134"/>
      <c r="AN117" s="134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7"/>
      <c r="BA117" s="157"/>
    </row>
    <row r="118" spans="1:53">
      <c r="A118" s="133"/>
      <c r="B118" s="154"/>
      <c r="C118" s="195"/>
      <c r="D118" s="195"/>
      <c r="E118" s="195"/>
      <c r="F118" s="195"/>
      <c r="G118" s="133"/>
      <c r="H118" s="198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4"/>
      <c r="T118" s="134"/>
      <c r="U118" s="134"/>
      <c r="V118" s="134"/>
      <c r="W118" s="134"/>
      <c r="X118" s="133"/>
      <c r="Y118" s="133"/>
      <c r="Z118" s="133"/>
      <c r="AA118" s="133"/>
      <c r="AB118" s="133"/>
      <c r="AC118" s="133"/>
      <c r="AD118" s="133"/>
      <c r="AE118" s="133"/>
      <c r="AF118" s="134"/>
      <c r="AG118" s="136"/>
      <c r="AH118" s="134"/>
      <c r="AI118" s="134"/>
      <c r="AJ118" s="134"/>
      <c r="AK118" s="134"/>
      <c r="AL118" s="134"/>
      <c r="AM118" s="134"/>
      <c r="AN118" s="134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7"/>
      <c r="BA118" s="154"/>
    </row>
    <row r="119" spans="1:53">
      <c r="A119" s="133"/>
      <c r="B119" s="154"/>
      <c r="C119" s="195"/>
      <c r="D119" s="195"/>
      <c r="E119" s="195"/>
      <c r="F119" s="195"/>
      <c r="G119" s="133"/>
      <c r="H119" s="149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4"/>
      <c r="T119" s="134"/>
      <c r="U119" s="134"/>
      <c r="V119" s="134"/>
      <c r="W119" s="134"/>
      <c r="X119" s="133"/>
      <c r="Y119" s="133"/>
      <c r="Z119" s="133"/>
      <c r="AA119" s="133"/>
      <c r="AB119" s="133"/>
      <c r="AC119" s="133"/>
      <c r="AD119" s="133"/>
      <c r="AE119" s="133"/>
      <c r="AF119" s="134"/>
      <c r="AG119" s="136"/>
      <c r="AH119" s="134"/>
      <c r="AI119" s="134"/>
      <c r="AJ119" s="134"/>
      <c r="AK119" s="134"/>
      <c r="AL119" s="134"/>
      <c r="AM119" s="134"/>
      <c r="AN119" s="134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7"/>
      <c r="BA119" s="154"/>
    </row>
    <row r="120" spans="1:53">
      <c r="A120" s="137"/>
      <c r="B120" s="165"/>
      <c r="C120" s="195"/>
      <c r="D120" s="195"/>
      <c r="E120" s="195"/>
      <c r="F120" s="195"/>
      <c r="G120" s="133"/>
      <c r="H120" s="219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4"/>
      <c r="T120" s="134"/>
      <c r="U120" s="134"/>
      <c r="V120" s="134"/>
      <c r="W120" s="134"/>
      <c r="X120" s="133"/>
      <c r="Y120" s="133"/>
      <c r="Z120" s="133"/>
      <c r="AA120" s="133"/>
      <c r="AB120" s="133"/>
      <c r="AC120" s="133"/>
      <c r="AD120" s="133"/>
      <c r="AE120" s="133"/>
      <c r="AF120" s="134"/>
      <c r="AG120" s="136"/>
      <c r="AH120" s="134"/>
      <c r="AI120" s="134"/>
      <c r="AJ120" s="134"/>
      <c r="AK120" s="134"/>
      <c r="AL120" s="134"/>
      <c r="AM120" s="134"/>
      <c r="AN120" s="134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7"/>
      <c r="BA120" s="165"/>
    </row>
    <row r="121" spans="1:53">
      <c r="A121" s="137"/>
      <c r="B121" s="165"/>
      <c r="C121" s="195"/>
      <c r="D121" s="195"/>
      <c r="E121" s="195"/>
      <c r="F121" s="195"/>
      <c r="G121" s="133"/>
      <c r="H121" s="197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4"/>
      <c r="T121" s="134"/>
      <c r="U121" s="134"/>
      <c r="V121" s="134"/>
      <c r="W121" s="134"/>
      <c r="X121" s="133"/>
      <c r="Y121" s="133"/>
      <c r="Z121" s="133"/>
      <c r="AA121" s="133"/>
      <c r="AB121" s="133"/>
      <c r="AC121" s="133"/>
      <c r="AD121" s="133"/>
      <c r="AE121" s="133"/>
      <c r="AF121" s="134"/>
      <c r="AG121" s="136"/>
      <c r="AH121" s="134"/>
      <c r="AI121" s="134"/>
      <c r="AJ121" s="134"/>
      <c r="AK121" s="134"/>
      <c r="AL121" s="134"/>
      <c r="AM121" s="134"/>
      <c r="AN121" s="134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7"/>
      <c r="BA121" s="165"/>
    </row>
    <row r="122" spans="1:53">
      <c r="A122" s="137"/>
      <c r="B122" s="154"/>
      <c r="C122" s="195"/>
      <c r="D122" s="195"/>
      <c r="E122" s="195"/>
      <c r="F122" s="195"/>
      <c r="G122" s="133"/>
      <c r="H122" s="197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4"/>
      <c r="T122" s="134"/>
      <c r="U122" s="134"/>
      <c r="V122" s="134"/>
      <c r="W122" s="134"/>
      <c r="X122" s="133"/>
      <c r="Y122" s="133"/>
      <c r="Z122" s="133"/>
      <c r="AA122" s="133"/>
      <c r="AB122" s="133"/>
      <c r="AC122" s="133"/>
      <c r="AD122" s="133"/>
      <c r="AE122" s="133"/>
      <c r="AF122" s="134"/>
      <c r="AG122" s="136"/>
      <c r="AH122" s="134"/>
      <c r="AI122" s="134"/>
      <c r="AJ122" s="134"/>
      <c r="AK122" s="134"/>
      <c r="AL122" s="134"/>
      <c r="AM122" s="134"/>
      <c r="AN122" s="134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7"/>
      <c r="BA122" s="154"/>
    </row>
    <row r="123" spans="1:53">
      <c r="A123" s="137"/>
      <c r="B123" s="165"/>
      <c r="C123" s="195"/>
      <c r="D123" s="195"/>
      <c r="E123" s="195"/>
      <c r="F123" s="195"/>
      <c r="G123" s="133"/>
      <c r="H123" s="197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4"/>
      <c r="T123" s="134"/>
      <c r="U123" s="134"/>
      <c r="V123" s="134"/>
      <c r="W123" s="134"/>
      <c r="X123" s="133"/>
      <c r="Y123" s="133"/>
      <c r="Z123" s="133"/>
      <c r="AA123" s="133"/>
      <c r="AB123" s="133"/>
      <c r="AC123" s="133"/>
      <c r="AD123" s="133"/>
      <c r="AE123" s="133"/>
      <c r="AF123" s="134"/>
      <c r="AG123" s="136"/>
      <c r="AH123" s="134"/>
      <c r="AI123" s="134"/>
      <c r="AJ123" s="134"/>
      <c r="AK123" s="134"/>
      <c r="AL123" s="134"/>
      <c r="AM123" s="134"/>
      <c r="AN123" s="134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7"/>
      <c r="BA123" s="165"/>
    </row>
    <row r="124" spans="1:53">
      <c r="A124" s="137"/>
      <c r="B124" s="137"/>
      <c r="C124" s="137"/>
      <c r="D124" s="137"/>
      <c r="E124" s="137"/>
      <c r="F124" s="137"/>
      <c r="G124" s="137"/>
      <c r="H124" s="196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96"/>
      <c r="T124" s="196"/>
      <c r="U124" s="196"/>
      <c r="V124" s="196"/>
      <c r="W124" s="196"/>
      <c r="X124" s="137"/>
      <c r="Y124" s="137"/>
      <c r="Z124" s="137"/>
      <c r="AA124" s="137"/>
      <c r="AB124" s="137"/>
      <c r="AC124" s="137"/>
      <c r="AD124" s="137"/>
      <c r="AE124" s="137"/>
      <c r="AF124" s="196"/>
      <c r="AG124" s="217"/>
      <c r="AH124" s="196"/>
      <c r="AI124" s="196"/>
      <c r="AJ124" s="196"/>
      <c r="AK124" s="196"/>
      <c r="AL124" s="196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</row>
    <row r="125" spans="1:53">
      <c r="A125" s="137"/>
      <c r="B125" s="137"/>
      <c r="C125" s="137"/>
      <c r="D125" s="137"/>
      <c r="E125" s="137"/>
      <c r="F125" s="137"/>
      <c r="G125" s="137"/>
      <c r="H125" s="196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96"/>
      <c r="T125" s="196"/>
      <c r="U125" s="196"/>
      <c r="V125" s="196"/>
      <c r="W125" s="196"/>
      <c r="X125" s="137"/>
      <c r="Y125" s="137"/>
      <c r="Z125" s="137"/>
      <c r="AA125" s="137"/>
      <c r="AB125" s="137"/>
      <c r="AC125" s="137"/>
      <c r="AD125" s="137"/>
      <c r="AE125" s="137"/>
      <c r="AF125" s="196"/>
      <c r="AG125" s="217"/>
      <c r="AH125" s="196"/>
      <c r="AI125" s="196"/>
      <c r="AJ125" s="196"/>
      <c r="AK125" s="196"/>
      <c r="AL125" s="196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</row>
    <row r="126" spans="1:53">
      <c r="A126" s="137"/>
      <c r="B126" s="137"/>
      <c r="C126" s="137"/>
      <c r="D126" s="137"/>
      <c r="E126" s="137"/>
      <c r="F126" s="137"/>
      <c r="G126" s="137"/>
      <c r="H126" s="196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96"/>
      <c r="T126" s="196"/>
      <c r="U126" s="196"/>
      <c r="V126" s="196"/>
      <c r="W126" s="196"/>
      <c r="X126" s="137"/>
      <c r="Y126" s="137"/>
      <c r="Z126" s="137"/>
      <c r="AA126" s="137"/>
      <c r="AB126" s="137"/>
      <c r="AC126" s="137"/>
      <c r="AD126" s="137"/>
      <c r="AE126" s="137"/>
      <c r="AF126" s="196"/>
      <c r="AG126" s="217"/>
      <c r="AH126" s="196"/>
      <c r="AI126" s="196"/>
      <c r="AJ126" s="196"/>
      <c r="AK126" s="196"/>
      <c r="AL126" s="196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</row>
    <row r="127" spans="1:53">
      <c r="A127" s="137"/>
      <c r="B127" s="137"/>
      <c r="C127" s="137"/>
      <c r="D127" s="137"/>
      <c r="E127" s="137"/>
      <c r="F127" s="137"/>
      <c r="G127" s="137"/>
      <c r="H127" s="196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96"/>
      <c r="T127" s="196"/>
      <c r="U127" s="196"/>
      <c r="V127" s="196"/>
      <c r="W127" s="196"/>
      <c r="X127" s="137"/>
      <c r="Y127" s="137"/>
      <c r="Z127" s="137"/>
      <c r="AA127" s="137"/>
      <c r="AB127" s="137"/>
      <c r="AC127" s="137"/>
      <c r="AD127" s="137"/>
      <c r="AE127" s="137"/>
      <c r="AF127" s="196"/>
      <c r="AG127" s="217"/>
      <c r="AH127" s="196"/>
      <c r="AI127" s="196"/>
      <c r="AJ127" s="196"/>
      <c r="AK127" s="196"/>
      <c r="AL127" s="196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</row>
    <row r="128" spans="1:53">
      <c r="A128" s="137"/>
      <c r="B128" s="137"/>
      <c r="C128" s="137"/>
      <c r="D128" s="137"/>
      <c r="E128" s="137"/>
      <c r="F128" s="137"/>
      <c r="G128" s="137"/>
      <c r="H128" s="196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96"/>
      <c r="T128" s="196"/>
      <c r="U128" s="196"/>
      <c r="V128" s="196"/>
      <c r="W128" s="196"/>
      <c r="X128" s="137"/>
      <c r="Y128" s="137"/>
      <c r="Z128" s="137"/>
      <c r="AA128" s="137"/>
      <c r="AB128" s="137"/>
      <c r="AC128" s="137"/>
      <c r="AD128" s="137"/>
      <c r="AE128" s="137"/>
      <c r="AF128" s="196"/>
      <c r="AG128" s="217"/>
      <c r="AH128" s="196"/>
      <c r="AI128" s="196"/>
      <c r="AJ128" s="196"/>
      <c r="AK128" s="196"/>
      <c r="AL128" s="196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</row>
    <row r="129" spans="1:53">
      <c r="A129" s="137"/>
      <c r="B129" s="137"/>
      <c r="C129" s="137"/>
      <c r="D129" s="137"/>
      <c r="E129" s="137"/>
      <c r="F129" s="137"/>
      <c r="G129" s="137"/>
      <c r="H129" s="196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96"/>
      <c r="T129" s="196"/>
      <c r="U129" s="196"/>
      <c r="V129" s="196"/>
      <c r="W129" s="196"/>
      <c r="X129" s="137"/>
      <c r="Y129" s="137"/>
      <c r="Z129" s="137"/>
      <c r="AA129" s="137"/>
      <c r="AB129" s="137"/>
      <c r="AC129" s="137"/>
      <c r="AD129" s="137"/>
      <c r="AE129" s="137"/>
      <c r="AF129" s="196"/>
      <c r="AG129" s="217"/>
      <c r="AH129" s="196"/>
      <c r="AI129" s="196"/>
      <c r="AJ129" s="196"/>
      <c r="AK129" s="196"/>
      <c r="AL129" s="196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</row>
    <row r="130" spans="1:53">
      <c r="A130" s="137"/>
      <c r="B130" s="137"/>
      <c r="C130" s="137"/>
      <c r="D130" s="137"/>
      <c r="E130" s="137"/>
      <c r="F130" s="137"/>
      <c r="G130" s="137"/>
      <c r="H130" s="196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96"/>
      <c r="T130" s="196"/>
      <c r="U130" s="196"/>
      <c r="V130" s="196"/>
      <c r="W130" s="196"/>
      <c r="X130" s="137"/>
      <c r="Y130" s="137"/>
      <c r="Z130" s="137"/>
      <c r="AA130" s="137"/>
      <c r="AB130" s="137"/>
      <c r="AC130" s="137"/>
      <c r="AD130" s="137"/>
      <c r="AE130" s="137"/>
      <c r="AF130" s="196"/>
      <c r="AG130" s="217"/>
      <c r="AH130" s="196"/>
      <c r="AI130" s="196"/>
      <c r="AJ130" s="196"/>
      <c r="AK130" s="196"/>
      <c r="AL130" s="196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</row>
    <row r="131" spans="1:53">
      <c r="A131" s="137"/>
      <c r="B131" s="137"/>
      <c r="C131" s="137"/>
      <c r="D131" s="137"/>
      <c r="E131" s="137"/>
      <c r="F131" s="137"/>
      <c r="G131" s="137"/>
      <c r="H131" s="196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96"/>
      <c r="T131" s="196"/>
      <c r="U131" s="196"/>
      <c r="V131" s="196"/>
      <c r="W131" s="196"/>
      <c r="X131" s="137"/>
      <c r="Y131" s="137"/>
      <c r="Z131" s="137"/>
      <c r="AA131" s="137"/>
      <c r="AB131" s="137"/>
      <c r="AC131" s="137"/>
      <c r="AD131" s="137"/>
      <c r="AE131" s="137"/>
      <c r="AF131" s="196"/>
      <c r="AG131" s="217"/>
      <c r="AH131" s="196"/>
      <c r="AI131" s="196"/>
      <c r="AJ131" s="196"/>
      <c r="AK131" s="196"/>
      <c r="AL131" s="196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</row>
    <row r="132" spans="1:53">
      <c r="A132" s="137"/>
      <c r="B132" s="137"/>
      <c r="C132" s="137"/>
      <c r="D132" s="137"/>
      <c r="E132" s="137"/>
      <c r="F132" s="137"/>
      <c r="G132" s="137"/>
      <c r="H132" s="196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96"/>
      <c r="T132" s="196"/>
      <c r="U132" s="196"/>
      <c r="V132" s="196"/>
      <c r="W132" s="196"/>
      <c r="X132" s="137"/>
      <c r="Y132" s="137"/>
      <c r="Z132" s="137"/>
      <c r="AA132" s="137"/>
      <c r="AB132" s="137"/>
      <c r="AC132" s="137"/>
      <c r="AD132" s="137"/>
      <c r="AE132" s="137"/>
      <c r="AF132" s="196"/>
      <c r="AG132" s="217"/>
      <c r="AH132" s="196"/>
      <c r="AI132" s="196"/>
      <c r="AJ132" s="196"/>
      <c r="AK132" s="196"/>
      <c r="AL132" s="196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</row>
    <row r="133" spans="1:53">
      <c r="A133" s="137"/>
      <c r="B133" s="137"/>
      <c r="C133" s="137"/>
      <c r="D133" s="137"/>
      <c r="E133" s="137"/>
      <c r="F133" s="137"/>
      <c r="G133" s="137"/>
      <c r="H133" s="196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96"/>
      <c r="T133" s="196"/>
      <c r="U133" s="196"/>
      <c r="V133" s="196"/>
      <c r="W133" s="196"/>
      <c r="X133" s="137"/>
      <c r="Y133" s="137"/>
      <c r="Z133" s="137"/>
      <c r="AA133" s="137"/>
      <c r="AB133" s="137"/>
      <c r="AC133" s="137"/>
      <c r="AD133" s="137"/>
      <c r="AE133" s="137"/>
      <c r="AF133" s="196"/>
      <c r="AG133" s="217"/>
      <c r="AH133" s="196"/>
      <c r="AI133" s="196"/>
      <c r="AJ133" s="196"/>
      <c r="AK133" s="196"/>
      <c r="AL133" s="196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</row>
    <row r="134" spans="1:53">
      <c r="A134" s="137"/>
      <c r="B134" s="137"/>
      <c r="C134" s="137"/>
      <c r="D134" s="137"/>
      <c r="E134" s="137"/>
      <c r="F134" s="137"/>
      <c r="G134" s="137"/>
      <c r="H134" s="196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96"/>
      <c r="T134" s="196"/>
      <c r="U134" s="196"/>
      <c r="V134" s="196"/>
      <c r="W134" s="196"/>
      <c r="X134" s="137"/>
      <c r="Y134" s="137"/>
      <c r="Z134" s="137"/>
      <c r="AA134" s="137"/>
      <c r="AB134" s="137"/>
      <c r="AC134" s="137"/>
      <c r="AD134" s="137"/>
      <c r="AE134" s="137"/>
      <c r="AF134" s="196"/>
      <c r="AG134" s="217"/>
      <c r="AH134" s="196"/>
      <c r="AI134" s="196"/>
      <c r="AJ134" s="196"/>
      <c r="AK134" s="196"/>
      <c r="AL134" s="196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</row>
    <row r="135" spans="1:53">
      <c r="A135" s="137"/>
      <c r="B135" s="137"/>
      <c r="C135" s="137"/>
      <c r="D135" s="137"/>
      <c r="E135" s="137"/>
      <c r="F135" s="137"/>
      <c r="G135" s="137"/>
      <c r="H135" s="196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96"/>
      <c r="T135" s="196"/>
      <c r="U135" s="196"/>
      <c r="V135" s="196"/>
      <c r="W135" s="196"/>
      <c r="X135" s="137"/>
      <c r="Y135" s="137"/>
      <c r="Z135" s="137"/>
      <c r="AA135" s="137"/>
      <c r="AB135" s="137"/>
      <c r="AC135" s="137"/>
      <c r="AD135" s="137"/>
      <c r="AE135" s="137"/>
      <c r="AF135" s="196"/>
      <c r="AG135" s="217"/>
      <c r="AH135" s="196"/>
      <c r="AI135" s="196"/>
      <c r="AJ135" s="196"/>
      <c r="AK135" s="196"/>
      <c r="AL135" s="196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</row>
    <row r="136" spans="1:53">
      <c r="A136" s="137"/>
      <c r="B136" s="137"/>
      <c r="C136" s="137"/>
      <c r="D136" s="137"/>
      <c r="E136" s="137"/>
      <c r="F136" s="137"/>
      <c r="G136" s="137"/>
      <c r="H136" s="196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96"/>
      <c r="T136" s="196"/>
      <c r="U136" s="196"/>
      <c r="V136" s="196"/>
      <c r="W136" s="196"/>
      <c r="X136" s="137"/>
      <c r="Y136" s="137"/>
      <c r="Z136" s="137"/>
      <c r="AA136" s="137"/>
      <c r="AB136" s="137"/>
      <c r="AC136" s="137"/>
      <c r="AD136" s="137"/>
      <c r="AE136" s="137"/>
      <c r="AF136" s="196"/>
      <c r="AG136" s="217"/>
      <c r="AH136" s="196"/>
      <c r="AI136" s="196"/>
      <c r="AJ136" s="196"/>
      <c r="AK136" s="196"/>
      <c r="AL136" s="196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</row>
    <row r="137" spans="1:53">
      <c r="A137" s="137"/>
      <c r="B137" s="137"/>
      <c r="C137" s="137"/>
      <c r="D137" s="137"/>
      <c r="E137" s="137"/>
      <c r="F137" s="137"/>
      <c r="G137" s="137"/>
      <c r="H137" s="196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96"/>
      <c r="T137" s="196"/>
      <c r="U137" s="196"/>
      <c r="V137" s="196"/>
      <c r="W137" s="196"/>
      <c r="X137" s="137"/>
      <c r="Y137" s="137"/>
      <c r="Z137" s="137"/>
      <c r="AA137" s="137"/>
      <c r="AB137" s="137"/>
      <c r="AC137" s="137"/>
      <c r="AD137" s="137"/>
      <c r="AE137" s="137"/>
      <c r="AF137" s="196"/>
      <c r="AG137" s="217"/>
      <c r="AH137" s="196"/>
      <c r="AI137" s="196"/>
      <c r="AJ137" s="196"/>
      <c r="AK137" s="196"/>
      <c r="AL137" s="196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</row>
  </sheetData>
  <mergeCells count="9">
    <mergeCell ref="B41:B42"/>
    <mergeCell ref="BE41:BE42"/>
    <mergeCell ref="BA69:BA70"/>
    <mergeCell ref="B8:B9"/>
    <mergeCell ref="BE8:BE9"/>
    <mergeCell ref="B18:B19"/>
    <mergeCell ref="BE18:BE19"/>
    <mergeCell ref="B30:B31"/>
    <mergeCell ref="BE30:BE31"/>
  </mergeCells>
  <pageMargins left="0.19685039370078741" right="0" top="0.27559055118110237" bottom="0" header="0.51181102362204722" footer="0.51181102362204722"/>
  <pageSetup paperSize="256" orientation="portrait" horizontalDpi="4294967294" verticalDpi="360" r:id="rId1"/>
  <headerFooter alignWithMargins="0"/>
  <drawing r:id="rId2"/>
  <legacyDrawing r:id="rId3"/>
  <controls>
    <control shapeId="8193" r:id="rId4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8">
    <pageSetUpPr fitToPage="1"/>
  </sheetPr>
  <dimension ref="A1:CJ84"/>
  <sheetViews>
    <sheetView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CC33" sqref="CC33"/>
    </sheetView>
  </sheetViews>
  <sheetFormatPr defaultRowHeight="12.75"/>
  <cols>
    <col min="1" max="1" width="3.28515625" style="109" customWidth="1"/>
    <col min="2" max="2" width="29.85546875" style="109" customWidth="1"/>
    <col min="3" max="3" width="14.140625" style="109" hidden="1" customWidth="1"/>
    <col min="4" max="4" width="7.28515625" style="109" hidden="1" customWidth="1"/>
    <col min="5" max="5" width="11.85546875" style="109" hidden="1" customWidth="1"/>
    <col min="6" max="6" width="7.85546875" style="109" customWidth="1"/>
    <col min="7" max="7" width="12.85546875" style="109" hidden="1" customWidth="1"/>
    <col min="8" max="8" width="7.42578125" style="109" hidden="1" customWidth="1"/>
    <col min="9" max="9" width="10.85546875" style="109" hidden="1" customWidth="1"/>
    <col min="10" max="10" width="6" style="109" hidden="1" customWidth="1"/>
    <col min="11" max="14" width="5.7109375" style="109" hidden="1" customWidth="1"/>
    <col min="15" max="15" width="6.7109375" style="109" hidden="1" customWidth="1"/>
    <col min="16" max="16" width="5.7109375" style="109" hidden="1" customWidth="1"/>
    <col min="17" max="17" width="6.5703125" style="109" hidden="1" customWidth="1"/>
    <col min="18" max="20" width="5.7109375" style="109" hidden="1" customWidth="1"/>
    <col min="21" max="21" width="6.28515625" style="110" hidden="1" customWidth="1"/>
    <col min="22" max="22" width="4.28515625" style="110" hidden="1" customWidth="1"/>
    <col min="23" max="25" width="7.140625" style="109" hidden="1" customWidth="1"/>
    <col min="26" max="26" width="8.7109375" style="109" hidden="1" customWidth="1"/>
    <col min="27" max="27" width="8.7109375" style="109" customWidth="1"/>
    <col min="28" max="28" width="6.5703125" style="109" customWidth="1"/>
    <col min="29" max="30" width="6.5703125" style="109" hidden="1" customWidth="1"/>
    <col min="31" max="33" width="7.7109375" style="109" hidden="1" customWidth="1"/>
    <col min="34" max="35" width="7.42578125" style="109" hidden="1" customWidth="1"/>
    <col min="36" max="36" width="6.85546875" style="109" hidden="1" customWidth="1"/>
    <col min="37" max="37" width="7.140625" style="109" hidden="1" customWidth="1"/>
    <col min="38" max="38" width="6.7109375" style="109" hidden="1" customWidth="1"/>
    <col min="39" max="39" width="3.28515625" style="110" hidden="1" customWidth="1"/>
    <col min="40" max="55" width="7.140625" style="109" hidden="1" customWidth="1"/>
    <col min="56" max="56" width="5.7109375" style="109" hidden="1" customWidth="1"/>
    <col min="57" max="60" width="7.140625" style="109" hidden="1" customWidth="1"/>
    <col min="61" max="61" width="3.140625" style="109" hidden="1" customWidth="1"/>
    <col min="62" max="62" width="21.7109375" style="109" hidden="1" customWidth="1"/>
    <col min="63" max="63" width="7.7109375" style="109" hidden="1" customWidth="1"/>
    <col min="64" max="78" width="9.140625" style="109" hidden="1" customWidth="1"/>
    <col min="79" max="86" width="9.140625" style="109" customWidth="1"/>
    <col min="87" max="16384" width="9.140625" style="109"/>
  </cols>
  <sheetData>
    <row r="1" spans="1:64" ht="29.25" hidden="1" customHeight="1">
      <c r="F1" s="109" t="s">
        <v>135</v>
      </c>
      <c r="G1" s="109" t="s">
        <v>136</v>
      </c>
      <c r="H1" s="109" t="s">
        <v>137</v>
      </c>
      <c r="I1" s="109" t="s">
        <v>138</v>
      </c>
      <c r="J1" s="109" t="s">
        <v>139</v>
      </c>
      <c r="P1" s="109" t="s">
        <v>140</v>
      </c>
      <c r="R1" s="110"/>
      <c r="AD1" s="111"/>
      <c r="BC1" s="109" t="s">
        <v>141</v>
      </c>
    </row>
    <row r="2" spans="1:64" ht="15" customHeight="1">
      <c r="R2" s="110"/>
    </row>
    <row r="3" spans="1:64" ht="15" customHeight="1">
      <c r="C3" s="112"/>
      <c r="E3" s="113"/>
      <c r="F3" s="114"/>
      <c r="G3" s="115"/>
      <c r="J3" s="116"/>
      <c r="Q3" s="112"/>
    </row>
    <row r="4" spans="1:64" ht="15" customHeight="1">
      <c r="AB4" s="117"/>
      <c r="AC4" s="117"/>
      <c r="AH4" s="112"/>
      <c r="AI4" s="112"/>
    </row>
    <row r="5" spans="1:64" ht="15" customHeight="1">
      <c r="D5" s="118" t="s">
        <v>142</v>
      </c>
      <c r="E5" s="119" t="s">
        <v>143</v>
      </c>
      <c r="F5" s="120"/>
      <c r="I5" s="121"/>
      <c r="K5" s="119" t="s">
        <v>144</v>
      </c>
      <c r="L5" s="112"/>
      <c r="M5" s="112"/>
      <c r="N5" s="112"/>
      <c r="O5" s="112"/>
      <c r="P5" s="112"/>
      <c r="Q5" s="122"/>
      <c r="T5" s="122"/>
      <c r="AC5" s="119"/>
      <c r="AD5" s="112"/>
      <c r="AF5" s="119"/>
    </row>
    <row r="6" spans="1:64" ht="19.5" customHeight="1">
      <c r="B6" s="123" t="s">
        <v>145</v>
      </c>
      <c r="D6" s="120" t="s">
        <v>146</v>
      </c>
      <c r="E6" s="124"/>
      <c r="J6" s="119"/>
      <c r="K6" s="113"/>
      <c r="M6" s="113"/>
      <c r="N6" s="113"/>
      <c r="AA6" s="125" t="s">
        <v>147</v>
      </c>
      <c r="AD6" s="126"/>
      <c r="AR6" s="125" t="s">
        <v>148</v>
      </c>
      <c r="AS6" s="127"/>
      <c r="AT6" s="127"/>
      <c r="AU6" s="127"/>
      <c r="AV6" s="127"/>
      <c r="AW6" s="127"/>
      <c r="AX6" s="127"/>
      <c r="AY6" s="127"/>
      <c r="AZ6" s="127"/>
    </row>
    <row r="7" spans="1:64" ht="15" customHeight="1">
      <c r="D7" s="111"/>
      <c r="E7" s="116"/>
      <c r="F7" s="115"/>
      <c r="G7" s="111"/>
      <c r="H7" s="111"/>
      <c r="I7" s="111"/>
      <c r="J7" s="111"/>
      <c r="L7" s="111"/>
      <c r="M7" s="111"/>
      <c r="N7" s="111"/>
      <c r="O7" s="111"/>
      <c r="P7" s="111"/>
      <c r="Q7" s="111"/>
      <c r="R7" s="111"/>
      <c r="S7" s="111"/>
      <c r="T7" s="111"/>
      <c r="U7" s="128"/>
      <c r="V7" s="128"/>
      <c r="W7" s="129"/>
      <c r="X7" s="129"/>
      <c r="Y7" s="129"/>
      <c r="Z7" s="129"/>
      <c r="AA7" s="129"/>
      <c r="AB7" s="129"/>
      <c r="AC7" s="129"/>
      <c r="AD7" s="129"/>
      <c r="AE7" s="111"/>
      <c r="AF7" s="111"/>
      <c r="AG7" s="111"/>
      <c r="AH7" s="111"/>
      <c r="AI7" s="111"/>
      <c r="AJ7" s="111"/>
      <c r="AK7" s="111"/>
      <c r="AL7" s="111"/>
    </row>
    <row r="8" spans="1:64" ht="12" customHeight="1">
      <c r="A8" s="130"/>
      <c r="B8" s="280"/>
      <c r="C8" s="131" t="s">
        <v>149</v>
      </c>
      <c r="D8" s="131" t="s">
        <v>7</v>
      </c>
      <c r="E8" s="132" t="s">
        <v>150</v>
      </c>
      <c r="F8" s="131" t="s">
        <v>7</v>
      </c>
      <c r="G8" s="132" t="s">
        <v>150</v>
      </c>
      <c r="H8" s="131" t="s">
        <v>7</v>
      </c>
      <c r="I8" s="132" t="s">
        <v>150</v>
      </c>
      <c r="J8" s="133" t="s">
        <v>81</v>
      </c>
      <c r="K8" s="133" t="s">
        <v>50</v>
      </c>
      <c r="L8" s="133" t="s">
        <v>12</v>
      </c>
      <c r="M8" s="133" t="s">
        <v>13</v>
      </c>
      <c r="N8" s="133" t="s">
        <v>14</v>
      </c>
      <c r="O8" s="133" t="s">
        <v>15</v>
      </c>
      <c r="P8" s="133" t="s">
        <v>16</v>
      </c>
      <c r="Q8" s="133" t="s">
        <v>17</v>
      </c>
      <c r="R8" s="133" t="s">
        <v>18</v>
      </c>
      <c r="S8" s="133" t="s">
        <v>151</v>
      </c>
      <c r="T8" s="133" t="s">
        <v>152</v>
      </c>
      <c r="U8" s="134" t="s">
        <v>153</v>
      </c>
      <c r="W8" s="135" t="s">
        <v>154</v>
      </c>
      <c r="X8" s="135" t="s">
        <v>154</v>
      </c>
      <c r="Y8" s="135"/>
      <c r="Z8" s="135"/>
      <c r="AA8" s="133" t="s">
        <v>70</v>
      </c>
      <c r="AB8" s="133" t="s">
        <v>71</v>
      </c>
      <c r="AC8" s="133" t="s">
        <v>72</v>
      </c>
      <c r="AD8" s="133" t="s">
        <v>73</v>
      </c>
      <c r="AE8" s="133" t="s">
        <v>74</v>
      </c>
      <c r="AF8" s="133" t="s">
        <v>75</v>
      </c>
      <c r="AG8" s="133" t="s">
        <v>76</v>
      </c>
      <c r="AH8" s="133" t="s">
        <v>77</v>
      </c>
      <c r="AI8" s="133" t="s">
        <v>78</v>
      </c>
      <c r="AJ8" s="133" t="s">
        <v>79</v>
      </c>
      <c r="AK8" s="133" t="s">
        <v>80</v>
      </c>
      <c r="AL8" s="133" t="s">
        <v>86</v>
      </c>
      <c r="AN8" s="135" t="s">
        <v>154</v>
      </c>
      <c r="AO8" s="135" t="s">
        <v>154</v>
      </c>
      <c r="AP8" s="135"/>
      <c r="AQ8" s="135"/>
      <c r="AR8" s="136" t="s">
        <v>53</v>
      </c>
      <c r="AS8" s="134" t="s">
        <v>54</v>
      </c>
      <c r="AT8" s="133" t="s">
        <v>55</v>
      </c>
      <c r="AU8" s="133" t="s">
        <v>56</v>
      </c>
      <c r="AV8" s="133" t="s">
        <v>57</v>
      </c>
      <c r="AW8" s="133" t="s">
        <v>58</v>
      </c>
      <c r="AX8" s="133" t="s">
        <v>59</v>
      </c>
      <c r="AY8" s="133" t="s">
        <v>60</v>
      </c>
      <c r="AZ8" s="133" t="s">
        <v>61</v>
      </c>
      <c r="BA8" s="133" t="s">
        <v>62</v>
      </c>
      <c r="BB8" s="133" t="s">
        <v>63</v>
      </c>
      <c r="BC8" s="133" t="s">
        <v>64</v>
      </c>
      <c r="BD8" s="133"/>
      <c r="BE8" s="135" t="s">
        <v>154</v>
      </c>
      <c r="BF8" s="135" t="s">
        <v>154</v>
      </c>
      <c r="BG8" s="135"/>
      <c r="BH8" s="135"/>
      <c r="BI8" s="137"/>
      <c r="BJ8" s="280"/>
      <c r="BK8" s="133"/>
    </row>
    <row r="9" spans="1:64" ht="12" customHeight="1">
      <c r="A9" s="130"/>
      <c r="B9" s="280"/>
      <c r="C9" s="138" t="s">
        <v>155</v>
      </c>
      <c r="D9" s="131" t="s">
        <v>19</v>
      </c>
      <c r="E9" s="132" t="s">
        <v>19</v>
      </c>
      <c r="F9" s="131" t="s">
        <v>156</v>
      </c>
      <c r="G9" s="132" t="s">
        <v>156</v>
      </c>
      <c r="H9" s="131" t="s">
        <v>23</v>
      </c>
      <c r="I9" s="132" t="s">
        <v>23</v>
      </c>
      <c r="J9" s="139" t="s">
        <v>95</v>
      </c>
      <c r="K9" s="140" t="s">
        <v>96</v>
      </c>
      <c r="L9" s="141">
        <v>41900</v>
      </c>
      <c r="M9" s="140" t="s">
        <v>97</v>
      </c>
      <c r="N9" s="139">
        <v>43010</v>
      </c>
      <c r="O9" s="139">
        <v>43017</v>
      </c>
      <c r="P9" s="140" t="s">
        <v>98</v>
      </c>
      <c r="Q9" s="140" t="s">
        <v>99</v>
      </c>
      <c r="R9" s="140" t="s">
        <v>100</v>
      </c>
      <c r="S9" s="140" t="s">
        <v>101</v>
      </c>
      <c r="T9" s="140" t="s">
        <v>102</v>
      </c>
      <c r="U9" s="140" t="s">
        <v>103</v>
      </c>
      <c r="W9" s="135" t="s">
        <v>157</v>
      </c>
      <c r="X9" s="135" t="s">
        <v>158</v>
      </c>
      <c r="Y9" s="135" t="s">
        <v>159</v>
      </c>
      <c r="Z9" s="135" t="s">
        <v>160</v>
      </c>
      <c r="AA9" s="140" t="s">
        <v>104</v>
      </c>
      <c r="AB9" s="140" t="s">
        <v>132</v>
      </c>
      <c r="AC9" s="140" t="s">
        <v>133</v>
      </c>
      <c r="AD9" s="142" t="s">
        <v>134</v>
      </c>
      <c r="AE9" s="142" t="s">
        <v>105</v>
      </c>
      <c r="AF9" s="142" t="s">
        <v>106</v>
      </c>
      <c r="AG9" s="142" t="s">
        <v>107</v>
      </c>
      <c r="AH9" s="142" t="s">
        <v>108</v>
      </c>
      <c r="AI9" s="140" t="s">
        <v>109</v>
      </c>
      <c r="AJ9" s="140" t="s">
        <v>110</v>
      </c>
      <c r="AK9" s="143" t="s">
        <v>111</v>
      </c>
      <c r="AL9" s="143" t="s">
        <v>112</v>
      </c>
      <c r="AN9" s="135" t="s">
        <v>157</v>
      </c>
      <c r="AO9" s="135" t="s">
        <v>158</v>
      </c>
      <c r="AP9" s="135" t="s">
        <v>159</v>
      </c>
      <c r="AQ9" s="135" t="s">
        <v>160</v>
      </c>
      <c r="AR9" s="144" t="s">
        <v>113</v>
      </c>
      <c r="AS9" s="140" t="s">
        <v>114</v>
      </c>
      <c r="AT9" s="140" t="s">
        <v>115</v>
      </c>
      <c r="AU9" s="140" t="s">
        <v>116</v>
      </c>
      <c r="AV9" s="140" t="s">
        <v>117</v>
      </c>
      <c r="AW9" s="140" t="s">
        <v>118</v>
      </c>
      <c r="AX9" s="140" t="s">
        <v>119</v>
      </c>
      <c r="AY9" s="140" t="s">
        <v>120</v>
      </c>
      <c r="AZ9" s="140" t="s">
        <v>121</v>
      </c>
      <c r="BA9" s="140" t="s">
        <v>122</v>
      </c>
      <c r="BB9" s="140" t="s">
        <v>123</v>
      </c>
      <c r="BC9" s="140" t="s">
        <v>124</v>
      </c>
      <c r="BD9" s="140"/>
      <c r="BE9" s="135" t="s">
        <v>157</v>
      </c>
      <c r="BF9" s="135" t="s">
        <v>158</v>
      </c>
      <c r="BG9" s="135" t="s">
        <v>159</v>
      </c>
      <c r="BH9" s="135" t="s">
        <v>160</v>
      </c>
      <c r="BI9" s="137"/>
      <c r="BJ9" s="280"/>
      <c r="BK9" s="140"/>
      <c r="BL9" s="110"/>
    </row>
    <row r="10" spans="1:64" ht="6" customHeight="1">
      <c r="A10" s="130"/>
      <c r="B10" s="130"/>
      <c r="C10" s="145"/>
      <c r="D10" s="133"/>
      <c r="E10" s="131"/>
      <c r="F10" s="131"/>
      <c r="G10" s="133"/>
      <c r="H10" s="131"/>
      <c r="I10" s="131"/>
      <c r="J10" s="146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4"/>
      <c r="W10" s="135"/>
      <c r="X10" s="135"/>
      <c r="Y10" s="135"/>
      <c r="Z10" s="135"/>
      <c r="AA10" s="147"/>
      <c r="AB10" s="133"/>
      <c r="AC10" s="133"/>
      <c r="AD10" s="147"/>
      <c r="AF10" s="133"/>
      <c r="AG10" s="133"/>
      <c r="AH10" s="133"/>
      <c r="AI10" s="133"/>
      <c r="AJ10" s="133"/>
      <c r="AK10" s="133"/>
      <c r="AL10" s="133"/>
      <c r="AN10" s="135"/>
      <c r="AO10" s="135"/>
      <c r="AP10" s="135"/>
      <c r="AQ10" s="135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34"/>
      <c r="BD10" s="133"/>
      <c r="BE10" s="135"/>
      <c r="BF10" s="135"/>
      <c r="BG10" s="135"/>
      <c r="BH10" s="135"/>
      <c r="BI10" s="137"/>
      <c r="BJ10" s="130"/>
    </row>
    <row r="11" spans="1:64" ht="13.5" customHeight="1">
      <c r="A11" s="133">
        <v>1</v>
      </c>
      <c r="B11" s="148" t="s">
        <v>161</v>
      </c>
      <c r="C11" s="149" t="e">
        <f>SUM(E11+G11+I11)</f>
        <v>#NUM!</v>
      </c>
      <c r="D11" s="149">
        <f>SUM(J11:U11)</f>
        <v>221</v>
      </c>
      <c r="E11" s="150">
        <f>SUM(D11-X11)</f>
        <v>189</v>
      </c>
      <c r="F11" s="149">
        <f>SUM(AA11:AL11)</f>
        <v>38</v>
      </c>
      <c r="G11" s="149">
        <f>SUM(AA11-AL11)</f>
        <v>19</v>
      </c>
      <c r="H11" s="149">
        <f>SUM(AR11:BC11)</f>
        <v>0</v>
      </c>
      <c r="I11" s="149" t="e">
        <f>SUM(H11-BF11)</f>
        <v>#NUM!</v>
      </c>
      <c r="J11" s="133">
        <v>19</v>
      </c>
      <c r="K11" s="151">
        <v>16</v>
      </c>
      <c r="L11" s="151">
        <v>18</v>
      </c>
      <c r="M11" s="151">
        <v>16</v>
      </c>
      <c r="N11" s="151">
        <v>20</v>
      </c>
      <c r="O11" s="151">
        <v>20</v>
      </c>
      <c r="P11" s="151">
        <v>18</v>
      </c>
      <c r="Q11" s="133">
        <v>20</v>
      </c>
      <c r="R11" s="133">
        <v>18</v>
      </c>
      <c r="S11" s="133">
        <v>20</v>
      </c>
      <c r="T11" s="133">
        <v>18</v>
      </c>
      <c r="U11" s="152">
        <v>18</v>
      </c>
      <c r="W11" s="153">
        <f>SUM(D11-X11)</f>
        <v>189</v>
      </c>
      <c r="X11" s="153">
        <f>SUM(Y11+Z11)</f>
        <v>32</v>
      </c>
      <c r="Y11" s="153">
        <f>SMALL(J11:U11,1)</f>
        <v>16</v>
      </c>
      <c r="Z11" s="153">
        <f>SMALL(J11:U11,2)</f>
        <v>16</v>
      </c>
      <c r="AA11" s="151">
        <v>19</v>
      </c>
      <c r="AB11" s="133">
        <v>19</v>
      </c>
      <c r="AC11" s="133"/>
      <c r="AD11" s="151"/>
      <c r="AE11" s="133"/>
      <c r="AF11" s="133"/>
      <c r="AG11" s="133"/>
      <c r="AH11" s="133"/>
      <c r="AI11" s="133"/>
      <c r="AJ11" s="133"/>
      <c r="AK11" s="133"/>
      <c r="AL11" s="133"/>
      <c r="AN11" s="153" t="e">
        <f>SUM(F11-#REF!)</f>
        <v>#REF!</v>
      </c>
      <c r="AO11" s="153">
        <f t="shared" ref="AO11:AO38" si="0">SUM(AP11+AQ11)</f>
        <v>38</v>
      </c>
      <c r="AP11" s="153">
        <f t="shared" ref="AP11:AP38" si="1">SMALL(AA11:AL11,1)</f>
        <v>19</v>
      </c>
      <c r="AQ11" s="153">
        <f t="shared" ref="AQ11:AQ38" si="2">SMALL(AA11:AL11,2)</f>
        <v>19</v>
      </c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34"/>
      <c r="BD11" s="133"/>
      <c r="BE11" s="153" t="e">
        <f t="shared" ref="BE11:BE37" si="3">SUM(H11-BF11)</f>
        <v>#NUM!</v>
      </c>
      <c r="BF11" s="153" t="e">
        <f t="shared" ref="BF11:BF36" si="4">SUM(BG11+BH11)</f>
        <v>#NUM!</v>
      </c>
      <c r="BG11" s="153" t="e">
        <f t="shared" ref="BG11:BG37" si="5">SMALL(AR11:BC11,1)</f>
        <v>#NUM!</v>
      </c>
      <c r="BH11" s="153" t="e">
        <f t="shared" ref="BH11:BH37" si="6">SMALL(AR11:BC11,2)</f>
        <v>#NUM!</v>
      </c>
      <c r="BI11" s="137"/>
      <c r="BJ11" s="154"/>
    </row>
    <row r="12" spans="1:64" ht="13.5" customHeight="1">
      <c r="A12" s="133">
        <v>2</v>
      </c>
      <c r="B12" s="148" t="s">
        <v>162</v>
      </c>
      <c r="C12" s="149" t="e">
        <f>SUM(E12+G12+I12)</f>
        <v>#NUM!</v>
      </c>
      <c r="D12" s="149">
        <f>SUM(J12:U12)</f>
        <v>199</v>
      </c>
      <c r="E12" s="149">
        <f>SUM(D12-X12)</f>
        <v>183</v>
      </c>
      <c r="F12" s="149">
        <f>SUM(AA12:AL12)</f>
        <v>37</v>
      </c>
      <c r="G12" s="149">
        <f>SUM(AA12-AL12)</f>
        <v>19</v>
      </c>
      <c r="H12" s="149">
        <f>SUM(AR12:BC12)</f>
        <v>0</v>
      </c>
      <c r="I12" s="149" t="e">
        <f>SUM(H12-BF12)</f>
        <v>#NUM!</v>
      </c>
      <c r="J12" s="151">
        <v>18</v>
      </c>
      <c r="K12" s="151">
        <v>17</v>
      </c>
      <c r="L12" s="151">
        <v>19</v>
      </c>
      <c r="M12" s="151">
        <v>16</v>
      </c>
      <c r="N12" s="151">
        <v>0</v>
      </c>
      <c r="O12" s="151">
        <v>16</v>
      </c>
      <c r="P12" s="151">
        <v>19</v>
      </c>
      <c r="Q12" s="133">
        <v>20</v>
      </c>
      <c r="R12" s="133">
        <v>20</v>
      </c>
      <c r="S12" s="133">
        <v>19</v>
      </c>
      <c r="T12" s="133">
        <v>17</v>
      </c>
      <c r="U12" s="134">
        <v>18</v>
      </c>
      <c r="W12" s="153">
        <f>SUM(D12-X12)</f>
        <v>183</v>
      </c>
      <c r="X12" s="153">
        <f>SUM(Y12+Z12)</f>
        <v>16</v>
      </c>
      <c r="Y12" s="153">
        <f>SMALL(J12:U12,1)</f>
        <v>0</v>
      </c>
      <c r="Z12" s="153">
        <f>SMALL(J12:U12,2)</f>
        <v>16</v>
      </c>
      <c r="AA12" s="151">
        <v>19</v>
      </c>
      <c r="AB12" s="133">
        <v>18</v>
      </c>
      <c r="AC12" s="151"/>
      <c r="AD12" s="151"/>
      <c r="AE12" s="133"/>
      <c r="AF12" s="133"/>
      <c r="AG12" s="133"/>
      <c r="AH12" s="133"/>
      <c r="AI12" s="133"/>
      <c r="AJ12" s="133"/>
      <c r="AK12" s="133"/>
      <c r="AL12" s="133"/>
      <c r="AN12" s="153" t="e">
        <f>SUM(F12-#REF!)</f>
        <v>#REF!</v>
      </c>
      <c r="AO12" s="153">
        <f t="shared" si="0"/>
        <v>37</v>
      </c>
      <c r="AP12" s="153">
        <f t="shared" si="1"/>
        <v>18</v>
      </c>
      <c r="AQ12" s="153">
        <f t="shared" si="2"/>
        <v>19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34"/>
      <c r="BD12" s="133"/>
      <c r="BE12" s="153" t="e">
        <f t="shared" si="3"/>
        <v>#NUM!</v>
      </c>
      <c r="BF12" s="153" t="e">
        <f t="shared" si="4"/>
        <v>#NUM!</v>
      </c>
      <c r="BG12" s="153" t="e">
        <f t="shared" si="5"/>
        <v>#NUM!</v>
      </c>
      <c r="BH12" s="153" t="e">
        <f t="shared" si="6"/>
        <v>#NUM!</v>
      </c>
      <c r="BI12" s="137"/>
      <c r="BJ12" s="154"/>
    </row>
    <row r="13" spans="1:64" ht="13.5" customHeight="1">
      <c r="A13" s="133">
        <v>3</v>
      </c>
      <c r="B13" s="155" t="s">
        <v>163</v>
      </c>
      <c r="C13" s="149" t="e">
        <f>SUM(E13+G13+I13)</f>
        <v>#NUM!</v>
      </c>
      <c r="D13" s="149">
        <f>SUM(J13:U13)</f>
        <v>155</v>
      </c>
      <c r="E13" s="149">
        <f>SUM(D13-X13)</f>
        <v>155</v>
      </c>
      <c r="F13" s="149">
        <f>SUM(AA13:AL13)</f>
        <v>37</v>
      </c>
      <c r="G13" s="149">
        <f>SUM(AA13-AL13)</f>
        <v>18</v>
      </c>
      <c r="H13" s="149">
        <f>SUM(AR13:BC13)</f>
        <v>0</v>
      </c>
      <c r="I13" s="149" t="e">
        <f>SUM(H13-BF13)</f>
        <v>#NUM!</v>
      </c>
      <c r="J13" s="133">
        <v>15</v>
      </c>
      <c r="K13" s="151">
        <v>13</v>
      </c>
      <c r="L13" s="151">
        <v>14</v>
      </c>
      <c r="M13" s="133">
        <v>19</v>
      </c>
      <c r="N13" s="151">
        <v>0</v>
      </c>
      <c r="O13" s="133">
        <v>0</v>
      </c>
      <c r="P13" s="133">
        <v>20</v>
      </c>
      <c r="Q13" s="133">
        <v>10</v>
      </c>
      <c r="R13" s="133">
        <v>13</v>
      </c>
      <c r="S13" s="133">
        <v>17</v>
      </c>
      <c r="T13" s="133">
        <v>16</v>
      </c>
      <c r="U13" s="134">
        <v>18</v>
      </c>
      <c r="V13" s="133"/>
      <c r="W13" s="153">
        <f>SUM(D13-X13)</f>
        <v>155</v>
      </c>
      <c r="X13" s="153">
        <f>SUM(Y13+Z13)</f>
        <v>0</v>
      </c>
      <c r="Y13" s="153">
        <f>SMALL(J13:U13,1)</f>
        <v>0</v>
      </c>
      <c r="Z13" s="153">
        <f>SMALL(J13:U13,2)</f>
        <v>0</v>
      </c>
      <c r="AA13" s="151">
        <v>18</v>
      </c>
      <c r="AB13" s="133">
        <v>19</v>
      </c>
      <c r="AC13" s="133"/>
      <c r="AD13" s="151"/>
      <c r="AE13" s="133"/>
      <c r="AF13" s="133"/>
      <c r="AG13" s="133"/>
      <c r="AH13" s="133"/>
      <c r="AI13" s="133"/>
      <c r="AJ13" s="133"/>
      <c r="AK13" s="133"/>
      <c r="AL13" s="133"/>
      <c r="AN13" s="153" t="e">
        <f>SUM(F13-#REF!)</f>
        <v>#REF!</v>
      </c>
      <c r="AO13" s="153">
        <f t="shared" si="0"/>
        <v>37</v>
      </c>
      <c r="AP13" s="153">
        <f t="shared" si="1"/>
        <v>18</v>
      </c>
      <c r="AQ13" s="153">
        <f t="shared" si="2"/>
        <v>19</v>
      </c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34"/>
      <c r="BD13" s="133"/>
      <c r="BE13" s="153" t="e">
        <f t="shared" si="3"/>
        <v>#NUM!</v>
      </c>
      <c r="BF13" s="153" t="e">
        <f t="shared" si="4"/>
        <v>#NUM!</v>
      </c>
      <c r="BG13" s="153" t="e">
        <f t="shared" si="5"/>
        <v>#NUM!</v>
      </c>
      <c r="BH13" s="153" t="e">
        <f t="shared" si="6"/>
        <v>#NUM!</v>
      </c>
      <c r="BI13" s="137"/>
      <c r="BJ13" s="154"/>
    </row>
    <row r="14" spans="1:64" ht="13.5" customHeight="1">
      <c r="A14" s="133">
        <v>4</v>
      </c>
      <c r="B14" s="156" t="s">
        <v>85</v>
      </c>
      <c r="C14" s="149" t="e">
        <f>SUM(E14+G14+I14)</f>
        <v>#NUM!</v>
      </c>
      <c r="D14" s="149">
        <f>SUM(J14:U14)</f>
        <v>200</v>
      </c>
      <c r="E14" s="149">
        <f>SUM(D14-X14)</f>
        <v>172</v>
      </c>
      <c r="F14" s="149">
        <f>SUM(AA14:AL14)</f>
        <v>36</v>
      </c>
      <c r="G14" s="149">
        <f>SUM(AA14-AL14)</f>
        <v>20</v>
      </c>
      <c r="H14" s="149">
        <f>SUM(AR14:BC14)</f>
        <v>0</v>
      </c>
      <c r="I14" s="149" t="e">
        <f>SUM(H14-BF14)</f>
        <v>#NUM!</v>
      </c>
      <c r="J14" s="151">
        <v>17</v>
      </c>
      <c r="K14" s="133">
        <v>16</v>
      </c>
      <c r="L14" s="151">
        <v>19</v>
      </c>
      <c r="M14" s="151">
        <v>17</v>
      </c>
      <c r="N14" s="151">
        <v>20</v>
      </c>
      <c r="O14" s="133">
        <v>14</v>
      </c>
      <c r="P14" s="151">
        <v>16</v>
      </c>
      <c r="Q14" s="133">
        <v>16</v>
      </c>
      <c r="R14" s="133">
        <v>14</v>
      </c>
      <c r="S14" s="133">
        <v>16</v>
      </c>
      <c r="T14" s="133">
        <v>19</v>
      </c>
      <c r="U14" s="134">
        <v>16</v>
      </c>
      <c r="W14" s="153">
        <f>SUM(D14-X14)</f>
        <v>172</v>
      </c>
      <c r="X14" s="153">
        <f>SUM(Y14+Z14)</f>
        <v>28</v>
      </c>
      <c r="Y14" s="153">
        <f>SMALL(J14:U14,1)</f>
        <v>14</v>
      </c>
      <c r="Z14" s="153">
        <f>SMALL(J14:U14,2)</f>
        <v>14</v>
      </c>
      <c r="AA14" s="151">
        <v>20</v>
      </c>
      <c r="AB14" s="133">
        <v>16</v>
      </c>
      <c r="AC14" s="133"/>
      <c r="AD14" s="151"/>
      <c r="AE14" s="133"/>
      <c r="AF14" s="133"/>
      <c r="AG14" s="133"/>
      <c r="AH14" s="133"/>
      <c r="AI14" s="133"/>
      <c r="AJ14" s="134"/>
      <c r="AK14" s="133"/>
      <c r="AL14" s="133"/>
      <c r="AM14" s="134"/>
      <c r="AN14" s="153" t="e">
        <f>SUM(F14-#REF!)</f>
        <v>#REF!</v>
      </c>
      <c r="AO14" s="153">
        <f t="shared" si="0"/>
        <v>36</v>
      </c>
      <c r="AP14" s="153">
        <f t="shared" si="1"/>
        <v>16</v>
      </c>
      <c r="AQ14" s="153">
        <f t="shared" si="2"/>
        <v>20</v>
      </c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34"/>
      <c r="BD14" s="133"/>
      <c r="BE14" s="153" t="e">
        <f t="shared" si="3"/>
        <v>#NUM!</v>
      </c>
      <c r="BF14" s="153" t="e">
        <f t="shared" si="4"/>
        <v>#NUM!</v>
      </c>
      <c r="BG14" s="153" t="e">
        <f t="shared" si="5"/>
        <v>#NUM!</v>
      </c>
      <c r="BH14" s="153" t="e">
        <f t="shared" si="6"/>
        <v>#NUM!</v>
      </c>
      <c r="BI14" s="137"/>
      <c r="BJ14" s="154"/>
    </row>
    <row r="15" spans="1:64" ht="13.5" customHeight="1">
      <c r="A15" s="133">
        <v>5</v>
      </c>
      <c r="B15" s="155" t="s">
        <v>37</v>
      </c>
      <c r="C15" s="149" t="e">
        <f>SUM(E15+G15+I15)</f>
        <v>#NUM!</v>
      </c>
      <c r="D15" s="149">
        <f>SUM(J15:U15)</f>
        <v>151</v>
      </c>
      <c r="E15" s="149">
        <f>SUM(D15-X15)</f>
        <v>151</v>
      </c>
      <c r="F15" s="149">
        <f>SUM(AA15:AL15)</f>
        <v>36</v>
      </c>
      <c r="G15" s="149">
        <f>SUM(AA15-AL15)</f>
        <v>17</v>
      </c>
      <c r="H15" s="149">
        <f>SUM(AR15:BC15)</f>
        <v>0</v>
      </c>
      <c r="I15" s="149" t="e">
        <f>SUM(H15-BF15)</f>
        <v>#NUM!</v>
      </c>
      <c r="J15" s="151">
        <v>0</v>
      </c>
      <c r="K15" s="133">
        <v>0</v>
      </c>
      <c r="L15" s="140">
        <v>0</v>
      </c>
      <c r="M15" s="140">
        <v>18</v>
      </c>
      <c r="N15" s="140">
        <v>15</v>
      </c>
      <c r="O15" s="140">
        <v>16</v>
      </c>
      <c r="P15" s="133">
        <v>19</v>
      </c>
      <c r="Q15" s="133">
        <v>16</v>
      </c>
      <c r="R15" s="133">
        <v>15</v>
      </c>
      <c r="S15" s="133">
        <v>17</v>
      </c>
      <c r="T15" s="133">
        <v>19</v>
      </c>
      <c r="U15" s="134">
        <v>16</v>
      </c>
      <c r="W15" s="153">
        <f>SUM(D15-X15)</f>
        <v>151</v>
      </c>
      <c r="X15" s="153">
        <f>SUM(Y15+Z15)</f>
        <v>0</v>
      </c>
      <c r="Y15" s="153">
        <f>SMALL(J15:U15,1)</f>
        <v>0</v>
      </c>
      <c r="Z15" s="153">
        <f>SMALL(J15:U15,2)</f>
        <v>0</v>
      </c>
      <c r="AA15" s="151">
        <v>17</v>
      </c>
      <c r="AB15" s="133">
        <v>19</v>
      </c>
      <c r="AC15" s="133"/>
      <c r="AD15" s="151"/>
      <c r="AE15" s="133"/>
      <c r="AF15" s="133"/>
      <c r="AG15" s="133"/>
      <c r="AH15" s="133"/>
      <c r="AI15" s="133"/>
      <c r="AJ15" s="133"/>
      <c r="AK15" s="133"/>
      <c r="AL15" s="133"/>
      <c r="AN15" s="153" t="e">
        <f>SUM(F15-#REF!)</f>
        <v>#REF!</v>
      </c>
      <c r="AO15" s="153">
        <f t="shared" si="0"/>
        <v>36</v>
      </c>
      <c r="AP15" s="153">
        <f t="shared" si="1"/>
        <v>17</v>
      </c>
      <c r="AQ15" s="153">
        <f t="shared" si="2"/>
        <v>19</v>
      </c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34"/>
      <c r="BD15" s="133"/>
      <c r="BE15" s="153" t="e">
        <f t="shared" si="3"/>
        <v>#NUM!</v>
      </c>
      <c r="BF15" s="153" t="e">
        <f t="shared" si="4"/>
        <v>#NUM!</v>
      </c>
      <c r="BG15" s="153" t="e">
        <f t="shared" si="5"/>
        <v>#NUM!</v>
      </c>
      <c r="BH15" s="153" t="e">
        <f t="shared" si="6"/>
        <v>#NUM!</v>
      </c>
      <c r="BI15" s="137"/>
      <c r="BJ15" s="154"/>
    </row>
    <row r="16" spans="1:64" ht="13.5" customHeight="1">
      <c r="A16" s="133">
        <v>6</v>
      </c>
      <c r="B16" s="148" t="s">
        <v>164</v>
      </c>
      <c r="C16" s="149" t="e">
        <f>SUM(E16+G16+I16)</f>
        <v>#NUM!</v>
      </c>
      <c r="D16" s="149">
        <f>SUM(J16:U16)</f>
        <v>192</v>
      </c>
      <c r="E16" s="149">
        <f>SUM(D16-X16)</f>
        <v>168</v>
      </c>
      <c r="F16" s="149">
        <f>SUM(AA16:AL16)</f>
        <v>34</v>
      </c>
      <c r="G16" s="149">
        <f>SUM(AA16-AL16)</f>
        <v>18</v>
      </c>
      <c r="H16" s="149">
        <f>SUM(AR16:BC16)</f>
        <v>0</v>
      </c>
      <c r="I16" s="149" t="e">
        <f>SUM(H16-BF16)</f>
        <v>#NUM!</v>
      </c>
      <c r="J16" s="151">
        <v>14</v>
      </c>
      <c r="K16" s="151">
        <v>11</v>
      </c>
      <c r="L16" s="133">
        <v>20</v>
      </c>
      <c r="M16" s="151">
        <v>15</v>
      </c>
      <c r="N16" s="133">
        <v>15</v>
      </c>
      <c r="O16" s="151">
        <v>17</v>
      </c>
      <c r="P16" s="151">
        <v>16</v>
      </c>
      <c r="Q16" s="133">
        <v>18</v>
      </c>
      <c r="R16" s="133">
        <v>17</v>
      </c>
      <c r="S16" s="133">
        <v>20</v>
      </c>
      <c r="T16" s="133">
        <v>16</v>
      </c>
      <c r="U16" s="134">
        <v>13</v>
      </c>
      <c r="W16" s="153">
        <f>SUM(D16-X16)</f>
        <v>168</v>
      </c>
      <c r="X16" s="153">
        <f>SUM(Y16+Z16)</f>
        <v>24</v>
      </c>
      <c r="Y16" s="153">
        <f>SMALL(J16:U16,1)</f>
        <v>11</v>
      </c>
      <c r="Z16" s="153">
        <f>SMALL(J16:U16,2)</f>
        <v>13</v>
      </c>
      <c r="AA16" s="151">
        <v>18</v>
      </c>
      <c r="AB16" s="133">
        <v>16</v>
      </c>
      <c r="AC16" s="133"/>
      <c r="AD16" s="151"/>
      <c r="AE16" s="133"/>
      <c r="AF16" s="133"/>
      <c r="AG16" s="133"/>
      <c r="AH16" s="133"/>
      <c r="AI16" s="133"/>
      <c r="AJ16" s="133"/>
      <c r="AK16" s="133"/>
      <c r="AL16" s="133"/>
      <c r="AN16" s="153" t="e">
        <f>SUM(F16-#REF!)</f>
        <v>#REF!</v>
      </c>
      <c r="AO16" s="153">
        <f t="shared" si="0"/>
        <v>34</v>
      </c>
      <c r="AP16" s="153">
        <f t="shared" si="1"/>
        <v>16</v>
      </c>
      <c r="AQ16" s="153">
        <f t="shared" si="2"/>
        <v>18</v>
      </c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34"/>
      <c r="BD16" s="133"/>
      <c r="BE16" s="153" t="e">
        <f t="shared" si="3"/>
        <v>#NUM!</v>
      </c>
      <c r="BF16" s="153" t="e">
        <f t="shared" si="4"/>
        <v>#NUM!</v>
      </c>
      <c r="BG16" s="153" t="e">
        <f t="shared" si="5"/>
        <v>#NUM!</v>
      </c>
      <c r="BH16" s="153" t="e">
        <f t="shared" si="6"/>
        <v>#NUM!</v>
      </c>
      <c r="BI16" s="137"/>
      <c r="BJ16" s="137"/>
    </row>
    <row r="17" spans="1:72" ht="13.5" customHeight="1">
      <c r="A17" s="133">
        <v>7</v>
      </c>
      <c r="B17" s="156" t="s">
        <v>165</v>
      </c>
      <c r="C17" s="149" t="e">
        <f>SUM(E17+G17+I17)</f>
        <v>#NUM!</v>
      </c>
      <c r="D17" s="149">
        <f>SUM(J17:U17)</f>
        <v>185</v>
      </c>
      <c r="E17" s="149">
        <f>SUM(D17-X17)</f>
        <v>161</v>
      </c>
      <c r="F17" s="149">
        <f>SUM(AA17:AL17)</f>
        <v>33</v>
      </c>
      <c r="G17" s="149">
        <f>SUM(AA17-AL17)</f>
        <v>17</v>
      </c>
      <c r="H17" s="149">
        <f>SUM(AR17:BC17)</f>
        <v>0</v>
      </c>
      <c r="I17" s="149" t="e">
        <f>SUM(H17-BF17)</f>
        <v>#NUM!</v>
      </c>
      <c r="J17" s="151">
        <v>16</v>
      </c>
      <c r="K17" s="151">
        <v>18</v>
      </c>
      <c r="L17" s="151">
        <v>13</v>
      </c>
      <c r="M17" s="133">
        <v>14</v>
      </c>
      <c r="N17" s="151">
        <v>18</v>
      </c>
      <c r="O17" s="133">
        <v>18</v>
      </c>
      <c r="P17" s="151">
        <v>18</v>
      </c>
      <c r="Q17" s="133">
        <v>16</v>
      </c>
      <c r="R17" s="133">
        <v>13</v>
      </c>
      <c r="S17" s="133">
        <v>11</v>
      </c>
      <c r="T17" s="133">
        <v>16</v>
      </c>
      <c r="U17" s="134">
        <v>14</v>
      </c>
      <c r="W17" s="153">
        <f>SUM(D17-X17)</f>
        <v>161</v>
      </c>
      <c r="X17" s="153">
        <f>SUM(Y17+Z17)</f>
        <v>24</v>
      </c>
      <c r="Y17" s="153">
        <f>SMALL(J17:U17,1)</f>
        <v>11</v>
      </c>
      <c r="Z17" s="153">
        <f>SMALL(J17:U17,2)</f>
        <v>13</v>
      </c>
      <c r="AA17" s="151">
        <v>17</v>
      </c>
      <c r="AB17" s="133">
        <v>16</v>
      </c>
      <c r="AC17" s="133"/>
      <c r="AD17" s="151"/>
      <c r="AE17" s="151"/>
      <c r="AF17" s="133"/>
      <c r="AG17" s="133"/>
      <c r="AH17" s="133"/>
      <c r="AI17" s="133"/>
      <c r="AJ17" s="134"/>
      <c r="AK17" s="133"/>
      <c r="AL17" s="133"/>
      <c r="AN17" s="153" t="e">
        <f>SUM(F17-#REF!)</f>
        <v>#REF!</v>
      </c>
      <c r="AO17" s="153">
        <f t="shared" si="0"/>
        <v>33</v>
      </c>
      <c r="AP17" s="153">
        <f t="shared" si="1"/>
        <v>16</v>
      </c>
      <c r="AQ17" s="153">
        <f t="shared" si="2"/>
        <v>17</v>
      </c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34"/>
      <c r="BD17" s="133"/>
      <c r="BE17" s="153" t="e">
        <f t="shared" si="3"/>
        <v>#NUM!</v>
      </c>
      <c r="BF17" s="153" t="e">
        <f t="shared" si="4"/>
        <v>#NUM!</v>
      </c>
      <c r="BG17" s="153" t="e">
        <f t="shared" si="5"/>
        <v>#NUM!</v>
      </c>
      <c r="BH17" s="153" t="e">
        <f t="shared" si="6"/>
        <v>#NUM!</v>
      </c>
      <c r="BI17" s="137"/>
      <c r="BJ17" s="154"/>
    </row>
    <row r="18" spans="1:72" ht="13.5" customHeight="1">
      <c r="A18" s="133">
        <v>8</v>
      </c>
      <c r="B18" s="155" t="s">
        <v>166</v>
      </c>
      <c r="C18" s="149" t="e">
        <f>SUM(E18+G18+I18)</f>
        <v>#NUM!</v>
      </c>
      <c r="D18" s="149">
        <f>SUM(J18:U18)</f>
        <v>184</v>
      </c>
      <c r="E18" s="149">
        <f>SUM(D18-X18)</f>
        <v>158</v>
      </c>
      <c r="F18" s="149">
        <f>SUM(AA18:AL18)</f>
        <v>33</v>
      </c>
      <c r="G18" s="149">
        <f>SUM(AA18-AL18)</f>
        <v>17</v>
      </c>
      <c r="H18" s="149">
        <f>SUM(AR18:BC18)</f>
        <v>0</v>
      </c>
      <c r="I18" s="149" t="e">
        <f>SUM(H18-BF18)</f>
        <v>#NUM!</v>
      </c>
      <c r="J18" s="151">
        <v>17</v>
      </c>
      <c r="K18" s="133">
        <v>15</v>
      </c>
      <c r="L18" s="133">
        <v>13</v>
      </c>
      <c r="M18" s="151">
        <v>18</v>
      </c>
      <c r="N18" s="151">
        <v>13</v>
      </c>
      <c r="O18" s="151">
        <v>13</v>
      </c>
      <c r="P18" s="151">
        <v>18</v>
      </c>
      <c r="Q18" s="133">
        <v>14</v>
      </c>
      <c r="R18" s="133">
        <v>16</v>
      </c>
      <c r="S18" s="133">
        <v>18</v>
      </c>
      <c r="T18" s="133">
        <v>13</v>
      </c>
      <c r="U18" s="134">
        <v>16</v>
      </c>
      <c r="W18" s="153">
        <f>SUM(D18-X18)</f>
        <v>158</v>
      </c>
      <c r="X18" s="153">
        <f>SUM(Y18+Z18)</f>
        <v>26</v>
      </c>
      <c r="Y18" s="153">
        <f>SMALL(J18:U18,1)</f>
        <v>13</v>
      </c>
      <c r="Z18" s="153">
        <f>SMALL(J18:U18,2)</f>
        <v>13</v>
      </c>
      <c r="AA18" s="151">
        <v>17</v>
      </c>
      <c r="AB18" s="133">
        <v>16</v>
      </c>
      <c r="AC18" s="151"/>
      <c r="AD18" s="151"/>
      <c r="AE18" s="133"/>
      <c r="AF18" s="133"/>
      <c r="AG18" s="133"/>
      <c r="AH18" s="133"/>
      <c r="AI18" s="133"/>
      <c r="AJ18" s="133"/>
      <c r="AK18" s="133"/>
      <c r="AL18" s="133"/>
      <c r="AN18" s="153" t="e">
        <f>SUM(F18-#REF!)</f>
        <v>#REF!</v>
      </c>
      <c r="AO18" s="153">
        <f t="shared" si="0"/>
        <v>33</v>
      </c>
      <c r="AP18" s="153">
        <f t="shared" si="1"/>
        <v>16</v>
      </c>
      <c r="AQ18" s="153">
        <f t="shared" si="2"/>
        <v>17</v>
      </c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34"/>
      <c r="BD18" s="133"/>
      <c r="BE18" s="153" t="e">
        <f t="shared" si="3"/>
        <v>#NUM!</v>
      </c>
      <c r="BF18" s="153" t="e">
        <f t="shared" si="4"/>
        <v>#NUM!</v>
      </c>
      <c r="BG18" s="153" t="e">
        <f t="shared" si="5"/>
        <v>#NUM!</v>
      </c>
      <c r="BH18" s="153" t="e">
        <f t="shared" si="6"/>
        <v>#NUM!</v>
      </c>
      <c r="BI18" s="137"/>
      <c r="BJ18" s="154"/>
      <c r="BT18" s="117"/>
    </row>
    <row r="19" spans="1:72" ht="13.5" customHeight="1">
      <c r="A19" s="133">
        <v>9</v>
      </c>
      <c r="B19" s="155" t="s">
        <v>167</v>
      </c>
      <c r="C19" s="149" t="e">
        <f>SUM(E19+G19+I19)</f>
        <v>#NUM!</v>
      </c>
      <c r="D19" s="149">
        <f>SUM(J19:U19)</f>
        <v>167</v>
      </c>
      <c r="E19" s="149">
        <f>SUM(D19-X19)</f>
        <v>147</v>
      </c>
      <c r="F19" s="149">
        <f>SUM(AA19:AL19)</f>
        <v>33</v>
      </c>
      <c r="G19" s="149">
        <f>SUM(AA19-AL19)</f>
        <v>17</v>
      </c>
      <c r="H19" s="149">
        <f>SUM(AR19:BC19)</f>
        <v>0</v>
      </c>
      <c r="I19" s="149" t="e">
        <f>SUM(H19-BF19)</f>
        <v>#NUM!</v>
      </c>
      <c r="J19" s="133">
        <v>15</v>
      </c>
      <c r="K19" s="151">
        <v>18</v>
      </c>
      <c r="L19" s="133">
        <v>13</v>
      </c>
      <c r="M19" s="151">
        <v>15</v>
      </c>
      <c r="N19" s="133">
        <v>13</v>
      </c>
      <c r="O19" s="133">
        <v>15</v>
      </c>
      <c r="P19" s="133">
        <v>12</v>
      </c>
      <c r="Q19" s="133">
        <v>15</v>
      </c>
      <c r="R19" s="133">
        <v>12</v>
      </c>
      <c r="S19" s="133">
        <v>10</v>
      </c>
      <c r="T19" s="133">
        <v>19</v>
      </c>
      <c r="U19" s="134">
        <v>10</v>
      </c>
      <c r="W19" s="153">
        <f>SUM(D19-X19)</f>
        <v>147</v>
      </c>
      <c r="X19" s="153">
        <f>SUM(Y19+Z19)</f>
        <v>20</v>
      </c>
      <c r="Y19" s="153">
        <f>SMALL(J19:U19,1)</f>
        <v>10</v>
      </c>
      <c r="Z19" s="153">
        <f>SMALL(J19:U19,2)</f>
        <v>10</v>
      </c>
      <c r="AA19" s="151">
        <v>17</v>
      </c>
      <c r="AB19" s="151">
        <v>16</v>
      </c>
      <c r="AC19" s="133"/>
      <c r="AD19" s="151"/>
      <c r="AE19" s="133"/>
      <c r="AF19" s="133"/>
      <c r="AG19" s="133"/>
      <c r="AH19" s="133"/>
      <c r="AI19" s="133"/>
      <c r="AJ19" s="133"/>
      <c r="AK19" s="133"/>
      <c r="AL19" s="133"/>
      <c r="AN19" s="153" t="e">
        <f>SUM(F19-#REF!)</f>
        <v>#REF!</v>
      </c>
      <c r="AO19" s="153">
        <f t="shared" si="0"/>
        <v>33</v>
      </c>
      <c r="AP19" s="153">
        <f t="shared" si="1"/>
        <v>16</v>
      </c>
      <c r="AQ19" s="153">
        <f t="shared" si="2"/>
        <v>17</v>
      </c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34"/>
      <c r="BD19" s="133"/>
      <c r="BE19" s="153" t="e">
        <f t="shared" si="3"/>
        <v>#NUM!</v>
      </c>
      <c r="BF19" s="153" t="e">
        <f t="shared" si="4"/>
        <v>#NUM!</v>
      </c>
      <c r="BG19" s="153" t="e">
        <f t="shared" si="5"/>
        <v>#NUM!</v>
      </c>
      <c r="BH19" s="153" t="e">
        <f t="shared" si="6"/>
        <v>#NUM!</v>
      </c>
      <c r="BI19" s="137"/>
      <c r="BJ19" s="154"/>
    </row>
    <row r="20" spans="1:72" ht="13.5" customHeight="1">
      <c r="A20" s="133">
        <v>10</v>
      </c>
      <c r="B20" s="155" t="s">
        <v>36</v>
      </c>
      <c r="C20" s="149" t="e">
        <f>SUM(E20+G20+I20)</f>
        <v>#NUM!</v>
      </c>
      <c r="D20" s="149">
        <f>SUM(J20:U20)</f>
        <v>184</v>
      </c>
      <c r="E20" s="149">
        <f>SUM(D20-X20)</f>
        <v>159</v>
      </c>
      <c r="F20" s="149">
        <f>SUM(AA20:AL20)</f>
        <v>31</v>
      </c>
      <c r="G20" s="149">
        <f>SUM(AA20-AL20)</f>
        <v>17</v>
      </c>
      <c r="H20" s="149">
        <f>SUM(AR20:BC20)</f>
        <v>0</v>
      </c>
      <c r="I20" s="149" t="e">
        <f>SUM(H20-BF20)</f>
        <v>#NUM!</v>
      </c>
      <c r="J20" s="151">
        <v>17</v>
      </c>
      <c r="K20" s="133">
        <v>16</v>
      </c>
      <c r="L20" s="151">
        <v>15</v>
      </c>
      <c r="M20" s="133">
        <v>15</v>
      </c>
      <c r="N20" s="151">
        <v>14</v>
      </c>
      <c r="O20" s="151">
        <v>12</v>
      </c>
      <c r="P20" s="151">
        <v>13</v>
      </c>
      <c r="Q20" s="133">
        <v>19</v>
      </c>
      <c r="R20" s="133">
        <v>14</v>
      </c>
      <c r="S20" s="133">
        <v>18</v>
      </c>
      <c r="T20" s="133">
        <v>15</v>
      </c>
      <c r="U20" s="134">
        <v>16</v>
      </c>
      <c r="W20" s="153">
        <f>SUM(D20-X20)</f>
        <v>159</v>
      </c>
      <c r="X20" s="153">
        <f>SUM(Y20+Z20)</f>
        <v>25</v>
      </c>
      <c r="Y20" s="153">
        <f>SMALL(J20:U20,1)</f>
        <v>12</v>
      </c>
      <c r="Z20" s="153">
        <f>SMALL(J20:U20,2)</f>
        <v>13</v>
      </c>
      <c r="AA20" s="151">
        <v>17</v>
      </c>
      <c r="AB20" s="133">
        <v>14</v>
      </c>
      <c r="AC20" s="133"/>
      <c r="AD20" s="151"/>
      <c r="AE20" s="133"/>
      <c r="AF20" s="133"/>
      <c r="AG20" s="133"/>
      <c r="AH20" s="133"/>
      <c r="AI20" s="133"/>
      <c r="AJ20" s="133"/>
      <c r="AK20" s="133"/>
      <c r="AL20" s="133"/>
      <c r="AN20" s="153" t="e">
        <f>SUM(F20-#REF!)</f>
        <v>#REF!</v>
      </c>
      <c r="AO20" s="153">
        <f t="shared" si="0"/>
        <v>31</v>
      </c>
      <c r="AP20" s="153">
        <f t="shared" si="1"/>
        <v>14</v>
      </c>
      <c r="AQ20" s="153">
        <f t="shared" si="2"/>
        <v>17</v>
      </c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34"/>
      <c r="BD20" s="133"/>
      <c r="BE20" s="153" t="e">
        <f t="shared" si="3"/>
        <v>#NUM!</v>
      </c>
      <c r="BF20" s="153" t="e">
        <f t="shared" si="4"/>
        <v>#NUM!</v>
      </c>
      <c r="BG20" s="153" t="e">
        <f t="shared" si="5"/>
        <v>#NUM!</v>
      </c>
      <c r="BH20" s="153" t="e">
        <f t="shared" si="6"/>
        <v>#NUM!</v>
      </c>
      <c r="BI20" s="134"/>
      <c r="BJ20" s="154"/>
    </row>
    <row r="21" spans="1:72" ht="13.5" customHeight="1">
      <c r="A21" s="133">
        <v>11</v>
      </c>
      <c r="B21" s="155" t="s">
        <v>168</v>
      </c>
      <c r="C21" s="149" t="e">
        <f>SUM(E21+G21+I21)</f>
        <v>#NUM!</v>
      </c>
      <c r="D21" s="149">
        <f>SUM(J21:U21)</f>
        <v>175</v>
      </c>
      <c r="E21" s="149">
        <f>SUM(D21-X21)</f>
        <v>157</v>
      </c>
      <c r="F21" s="149">
        <f>SUM(AA21:AL21)</f>
        <v>29</v>
      </c>
      <c r="G21" s="149">
        <f>SUM(AA21-AL21)</f>
        <v>14</v>
      </c>
      <c r="H21" s="149">
        <f>SUM(AR21:BC21)</f>
        <v>0</v>
      </c>
      <c r="I21" s="149" t="e">
        <f>SUM(H21-BF21)</f>
        <v>#NUM!</v>
      </c>
      <c r="J21" s="151">
        <v>17</v>
      </c>
      <c r="K21" s="133">
        <v>16</v>
      </c>
      <c r="L21" s="151">
        <v>14</v>
      </c>
      <c r="M21" s="151">
        <v>10</v>
      </c>
      <c r="N21" s="133">
        <v>17</v>
      </c>
      <c r="O21" s="133">
        <v>11</v>
      </c>
      <c r="P21" s="133">
        <v>19</v>
      </c>
      <c r="Q21" s="133">
        <v>14</v>
      </c>
      <c r="R21" s="133">
        <v>17</v>
      </c>
      <c r="S21" s="133">
        <v>18</v>
      </c>
      <c r="T21" s="133">
        <v>14</v>
      </c>
      <c r="U21" s="134">
        <v>8</v>
      </c>
      <c r="V21" s="133"/>
      <c r="W21" s="153">
        <f>SUM(D21-X21)</f>
        <v>157</v>
      </c>
      <c r="X21" s="153">
        <f>SUM(Y21+Z21)</f>
        <v>18</v>
      </c>
      <c r="Y21" s="153">
        <f>SMALL(J21:U21,1)</f>
        <v>8</v>
      </c>
      <c r="Z21" s="153">
        <f>SMALL(J21:U21,2)</f>
        <v>10</v>
      </c>
      <c r="AA21" s="151">
        <v>14</v>
      </c>
      <c r="AB21" s="133">
        <v>15</v>
      </c>
      <c r="AC21" s="151"/>
      <c r="AD21" s="151"/>
      <c r="AE21" s="151"/>
      <c r="AF21" s="133"/>
      <c r="AG21" s="133"/>
      <c r="AH21" s="133"/>
      <c r="AI21" s="133"/>
      <c r="AJ21" s="133"/>
      <c r="AK21" s="133"/>
      <c r="AL21" s="133"/>
      <c r="AM21" s="134"/>
      <c r="AN21" s="153" t="e">
        <f>SUM(F21-#REF!)</f>
        <v>#REF!</v>
      </c>
      <c r="AO21" s="153">
        <f t="shared" si="0"/>
        <v>29</v>
      </c>
      <c r="AP21" s="153">
        <f t="shared" si="1"/>
        <v>14</v>
      </c>
      <c r="AQ21" s="153">
        <f t="shared" si="2"/>
        <v>15</v>
      </c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34"/>
      <c r="BD21" s="151"/>
      <c r="BE21" s="153" t="e">
        <f t="shared" si="3"/>
        <v>#NUM!</v>
      </c>
      <c r="BF21" s="153" t="e">
        <f t="shared" si="4"/>
        <v>#NUM!</v>
      </c>
      <c r="BG21" s="153" t="e">
        <f t="shared" si="5"/>
        <v>#NUM!</v>
      </c>
      <c r="BH21" s="153" t="e">
        <f t="shared" si="6"/>
        <v>#NUM!</v>
      </c>
      <c r="BI21" s="137"/>
      <c r="BJ21" s="154"/>
    </row>
    <row r="22" spans="1:72" ht="13.5" customHeight="1">
      <c r="A22" s="133">
        <v>12</v>
      </c>
      <c r="B22" s="155" t="s">
        <v>169</v>
      </c>
      <c r="C22" s="149" t="e">
        <f>SUM(E22+G22+I22)</f>
        <v>#NUM!</v>
      </c>
      <c r="D22" s="149">
        <f>SUM(J22:U22)</f>
        <v>167</v>
      </c>
      <c r="E22" s="149">
        <f>SUM(D22-X22)</f>
        <v>167</v>
      </c>
      <c r="F22" s="149">
        <f>SUM(AA22:AL22)</f>
        <v>28</v>
      </c>
      <c r="G22" s="149">
        <f>SUM(AA22-AL22)</f>
        <v>13</v>
      </c>
      <c r="H22" s="149">
        <f>SUM(AR22:BC22)</f>
        <v>0</v>
      </c>
      <c r="I22" s="149" t="e">
        <f>SUM(H22-BF22)</f>
        <v>#NUM!</v>
      </c>
      <c r="J22" s="151">
        <v>0</v>
      </c>
      <c r="K22" s="133">
        <v>18</v>
      </c>
      <c r="L22" s="151">
        <v>15</v>
      </c>
      <c r="M22" s="151">
        <v>14</v>
      </c>
      <c r="N22" s="151">
        <v>17</v>
      </c>
      <c r="O22" s="151">
        <v>20</v>
      </c>
      <c r="P22" s="151">
        <v>13</v>
      </c>
      <c r="Q22" s="133">
        <v>14</v>
      </c>
      <c r="R22" s="133">
        <v>17</v>
      </c>
      <c r="S22" s="133">
        <v>0</v>
      </c>
      <c r="T22" s="133">
        <v>19</v>
      </c>
      <c r="U22" s="134">
        <v>20</v>
      </c>
      <c r="W22" s="153">
        <f>SUM(D22-X22)</f>
        <v>167</v>
      </c>
      <c r="X22" s="153">
        <f>SUM(Y22+Z22)</f>
        <v>0</v>
      </c>
      <c r="Y22" s="153">
        <f>SMALL(J22:U22,1)</f>
        <v>0</v>
      </c>
      <c r="Z22" s="153">
        <f>SMALL(J22:U22,2)</f>
        <v>0</v>
      </c>
      <c r="AA22" s="151">
        <v>13</v>
      </c>
      <c r="AB22" s="133">
        <v>15</v>
      </c>
      <c r="AC22" s="133"/>
      <c r="AD22" s="151"/>
      <c r="AE22" s="133"/>
      <c r="AF22" s="133"/>
      <c r="AG22" s="133"/>
      <c r="AH22" s="133"/>
      <c r="AI22" s="133"/>
      <c r="AJ22" s="133"/>
      <c r="AK22" s="133"/>
      <c r="AL22" s="133"/>
      <c r="AN22" s="153" t="e">
        <f>SUM(F22-#REF!)</f>
        <v>#REF!</v>
      </c>
      <c r="AO22" s="153">
        <f t="shared" si="0"/>
        <v>28</v>
      </c>
      <c r="AP22" s="153">
        <f t="shared" si="1"/>
        <v>13</v>
      </c>
      <c r="AQ22" s="153">
        <f t="shared" si="2"/>
        <v>15</v>
      </c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34"/>
      <c r="BD22" s="133"/>
      <c r="BE22" s="153" t="e">
        <f t="shared" si="3"/>
        <v>#NUM!</v>
      </c>
      <c r="BF22" s="153" t="e">
        <f t="shared" si="4"/>
        <v>#NUM!</v>
      </c>
      <c r="BG22" s="153" t="e">
        <f t="shared" si="5"/>
        <v>#NUM!</v>
      </c>
      <c r="BH22" s="153" t="e">
        <f t="shared" si="6"/>
        <v>#NUM!</v>
      </c>
      <c r="BI22" s="137"/>
      <c r="BJ22" s="157"/>
    </row>
    <row r="23" spans="1:72" ht="13.5" customHeight="1">
      <c r="A23" s="133">
        <v>13</v>
      </c>
      <c r="B23" s="155" t="s">
        <v>90</v>
      </c>
      <c r="C23" s="149" t="e">
        <f>SUM(E23+G23+I23)</f>
        <v>#NUM!</v>
      </c>
      <c r="D23" s="149">
        <f>SUM(J23:U23)</f>
        <v>122</v>
      </c>
      <c r="E23" s="149">
        <f>SUM(D23-X23)</f>
        <v>114</v>
      </c>
      <c r="F23" s="149">
        <f>SUM(AA23:AL23)</f>
        <v>28</v>
      </c>
      <c r="G23" s="149">
        <f>SUM(AA23-AL23)</f>
        <v>13</v>
      </c>
      <c r="H23" s="149">
        <f>SUM(AR23:BC23)</f>
        <v>0</v>
      </c>
      <c r="I23" s="149" t="e">
        <f>SUM(H23-BF23)</f>
        <v>#NUM!</v>
      </c>
      <c r="J23" s="151">
        <v>0</v>
      </c>
      <c r="K23" s="151">
        <v>10</v>
      </c>
      <c r="L23" s="151">
        <v>12</v>
      </c>
      <c r="M23" s="133">
        <v>10</v>
      </c>
      <c r="N23" s="133">
        <v>9</v>
      </c>
      <c r="O23" s="140">
        <v>12</v>
      </c>
      <c r="P23" s="140">
        <v>8</v>
      </c>
      <c r="Q23" s="140">
        <v>16</v>
      </c>
      <c r="R23" s="133">
        <v>8</v>
      </c>
      <c r="S23" s="133">
        <v>12</v>
      </c>
      <c r="T23" s="133">
        <v>14</v>
      </c>
      <c r="U23" s="133">
        <v>11</v>
      </c>
      <c r="V23" s="134"/>
      <c r="W23" s="153">
        <f>SUM(D23-X23)</f>
        <v>114</v>
      </c>
      <c r="X23" s="153">
        <f>SUM(Y23+Z23)</f>
        <v>8</v>
      </c>
      <c r="Y23" s="153">
        <f>SMALL(J23:U23,1)</f>
        <v>0</v>
      </c>
      <c r="Z23" s="153">
        <f>SMALL(J23:U23,2)</f>
        <v>8</v>
      </c>
      <c r="AA23" s="151">
        <v>13</v>
      </c>
      <c r="AB23" s="133">
        <v>15</v>
      </c>
      <c r="AC23" s="133"/>
      <c r="AD23" s="151"/>
      <c r="AE23" s="133"/>
      <c r="AF23" s="133"/>
      <c r="AG23" s="133"/>
      <c r="AH23" s="133"/>
      <c r="AI23" s="133"/>
      <c r="AJ23" s="133"/>
      <c r="AK23" s="133"/>
      <c r="AL23" s="133"/>
      <c r="AN23" s="153" t="e">
        <f>SUM(F23-#REF!)</f>
        <v>#REF!</v>
      </c>
      <c r="AO23" s="153">
        <f t="shared" si="0"/>
        <v>28</v>
      </c>
      <c r="AP23" s="153">
        <f t="shared" si="1"/>
        <v>13</v>
      </c>
      <c r="AQ23" s="153">
        <f t="shared" si="2"/>
        <v>15</v>
      </c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34"/>
      <c r="BD23" s="140"/>
      <c r="BE23" s="153" t="e">
        <f t="shared" si="3"/>
        <v>#NUM!</v>
      </c>
      <c r="BF23" s="153" t="e">
        <f t="shared" si="4"/>
        <v>#NUM!</v>
      </c>
      <c r="BG23" s="153" t="e">
        <f t="shared" si="5"/>
        <v>#NUM!</v>
      </c>
      <c r="BH23" s="153" t="e">
        <f t="shared" si="6"/>
        <v>#NUM!</v>
      </c>
      <c r="BI23" s="158"/>
      <c r="BJ23" s="154"/>
    </row>
    <row r="24" spans="1:72" ht="13.5" customHeight="1">
      <c r="A24" s="133">
        <v>14</v>
      </c>
      <c r="B24" s="148" t="s">
        <v>203</v>
      </c>
      <c r="C24" s="149"/>
      <c r="D24" s="149"/>
      <c r="E24" s="149"/>
      <c r="F24" s="149">
        <f>SUM(AA24:AL24)</f>
        <v>28</v>
      </c>
      <c r="G24" s="149">
        <f>SUM(AA24-AL24)</f>
        <v>15</v>
      </c>
      <c r="H24" s="149"/>
      <c r="I24" s="149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4"/>
      <c r="V24" s="133"/>
      <c r="W24" s="151"/>
      <c r="X24" s="151"/>
      <c r="Y24" s="151"/>
      <c r="Z24" s="151"/>
      <c r="AA24" s="151">
        <v>15</v>
      </c>
      <c r="AB24" s="151">
        <v>13</v>
      </c>
      <c r="AC24" s="133"/>
      <c r="AD24" s="151"/>
      <c r="AE24" s="133"/>
      <c r="AF24" s="133"/>
      <c r="AG24" s="133"/>
      <c r="AH24" s="133"/>
      <c r="AI24" s="133"/>
      <c r="AJ24" s="133"/>
      <c r="AK24" s="133"/>
      <c r="AL24" s="133"/>
      <c r="AN24" s="153" t="e">
        <f>SUM(F24-#REF!)</f>
        <v>#REF!</v>
      </c>
      <c r="AO24" s="153">
        <f t="shared" si="0"/>
        <v>28</v>
      </c>
      <c r="AP24" s="153">
        <f t="shared" si="1"/>
        <v>13</v>
      </c>
      <c r="AQ24" s="153">
        <f t="shared" si="2"/>
        <v>15</v>
      </c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34"/>
      <c r="BD24" s="133"/>
      <c r="BE24" s="153" t="e">
        <f t="shared" si="3"/>
        <v>#NUM!</v>
      </c>
      <c r="BF24" s="153" t="e">
        <f t="shared" si="4"/>
        <v>#NUM!</v>
      </c>
      <c r="BG24" s="153" t="e">
        <f t="shared" si="5"/>
        <v>#NUM!</v>
      </c>
      <c r="BH24" s="153" t="e">
        <f t="shared" si="6"/>
        <v>#NUM!</v>
      </c>
      <c r="BI24" s="137"/>
      <c r="BJ24" s="154"/>
    </row>
    <row r="25" spans="1:72" ht="13.5" customHeight="1">
      <c r="A25" s="133">
        <v>15</v>
      </c>
      <c r="B25" s="155" t="s">
        <v>170</v>
      </c>
      <c r="C25" s="149" t="e">
        <f>SUM(E25+G25+I25)</f>
        <v>#NUM!</v>
      </c>
      <c r="D25" s="149">
        <f>SUM(J25:U25)</f>
        <v>145</v>
      </c>
      <c r="E25" s="149">
        <f>SUM(D25-X25)</f>
        <v>139</v>
      </c>
      <c r="F25" s="149">
        <f>SUM(AA25:AL25)</f>
        <v>27</v>
      </c>
      <c r="G25" s="149">
        <f>SUM(AA25-AL25)</f>
        <v>16</v>
      </c>
      <c r="H25" s="149">
        <f>SUM(AR25:BC25)</f>
        <v>0</v>
      </c>
      <c r="I25" s="149" t="e">
        <f>SUM(H25-BF25)</f>
        <v>#NUM!</v>
      </c>
      <c r="J25" s="151">
        <v>13</v>
      </c>
      <c r="K25" s="151">
        <v>6</v>
      </c>
      <c r="L25" s="151">
        <v>13</v>
      </c>
      <c r="M25" s="133">
        <v>15</v>
      </c>
      <c r="N25" s="151">
        <v>15</v>
      </c>
      <c r="O25" s="151">
        <v>17</v>
      </c>
      <c r="P25" s="151">
        <v>12</v>
      </c>
      <c r="Q25" s="133">
        <v>0</v>
      </c>
      <c r="R25" s="133">
        <v>12</v>
      </c>
      <c r="S25" s="133">
        <v>15</v>
      </c>
      <c r="T25" s="133">
        <v>13</v>
      </c>
      <c r="U25" s="134">
        <v>14</v>
      </c>
      <c r="W25" s="153">
        <f>SUM(D25-X25)</f>
        <v>139</v>
      </c>
      <c r="X25" s="153">
        <f>SUM(Y25+Z25)</f>
        <v>6</v>
      </c>
      <c r="Y25" s="153">
        <f>SMALL(J25:U25,1)</f>
        <v>0</v>
      </c>
      <c r="Z25" s="153">
        <f>SMALL(J25:U25,2)</f>
        <v>6</v>
      </c>
      <c r="AA25" s="151">
        <v>16</v>
      </c>
      <c r="AB25" s="133">
        <v>11</v>
      </c>
      <c r="AC25" s="133"/>
      <c r="AD25" s="151"/>
      <c r="AE25" s="133"/>
      <c r="AF25" s="133"/>
      <c r="AG25" s="133"/>
      <c r="AH25" s="133"/>
      <c r="AI25" s="133"/>
      <c r="AJ25" s="133"/>
      <c r="AK25" s="133"/>
      <c r="AL25" s="134"/>
      <c r="AN25" s="153" t="e">
        <f>SUM(F25-#REF!)</f>
        <v>#REF!</v>
      </c>
      <c r="AO25" s="153">
        <f t="shared" si="0"/>
        <v>27</v>
      </c>
      <c r="AP25" s="153">
        <f t="shared" si="1"/>
        <v>11</v>
      </c>
      <c r="AQ25" s="153">
        <f t="shared" si="2"/>
        <v>16</v>
      </c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34"/>
      <c r="BD25" s="133"/>
      <c r="BE25" s="153" t="e">
        <f t="shared" si="3"/>
        <v>#NUM!</v>
      </c>
      <c r="BF25" s="153" t="e">
        <f t="shared" si="4"/>
        <v>#NUM!</v>
      </c>
      <c r="BG25" s="153" t="e">
        <f t="shared" si="5"/>
        <v>#NUM!</v>
      </c>
      <c r="BH25" s="153" t="e">
        <f t="shared" si="6"/>
        <v>#NUM!</v>
      </c>
      <c r="BI25" s="137"/>
      <c r="BJ25" s="157"/>
    </row>
    <row r="26" spans="1:72" ht="13.5" customHeight="1">
      <c r="A26" s="133">
        <v>16</v>
      </c>
      <c r="B26" s="155" t="s">
        <v>4</v>
      </c>
      <c r="C26" s="149" t="e">
        <f>SUM(E26+G26+I26)</f>
        <v>#NUM!</v>
      </c>
      <c r="D26" s="149">
        <f>SUM(J26:U26)</f>
        <v>192</v>
      </c>
      <c r="E26" s="149">
        <f>SUM(D26-X26)</f>
        <v>167</v>
      </c>
      <c r="F26" s="149">
        <f>SUM(AA26:AL26)</f>
        <v>26</v>
      </c>
      <c r="G26" s="149">
        <f>SUM(AA26-AL26)</f>
        <v>17</v>
      </c>
      <c r="H26" s="149">
        <f>SUM(AR26:BC26)</f>
        <v>0</v>
      </c>
      <c r="I26" s="149" t="e">
        <f>SUM(H26-BF26)</f>
        <v>#NUM!</v>
      </c>
      <c r="J26" s="133">
        <v>15</v>
      </c>
      <c r="K26" s="133">
        <v>17</v>
      </c>
      <c r="L26" s="133">
        <v>14</v>
      </c>
      <c r="M26" s="133">
        <v>18</v>
      </c>
      <c r="N26" s="151">
        <v>19</v>
      </c>
      <c r="O26" s="151">
        <v>19</v>
      </c>
      <c r="P26" s="133">
        <v>15</v>
      </c>
      <c r="Q26" s="133">
        <v>14</v>
      </c>
      <c r="R26" s="133">
        <v>17</v>
      </c>
      <c r="S26" s="133">
        <v>11</v>
      </c>
      <c r="T26" s="133">
        <v>17</v>
      </c>
      <c r="U26" s="134">
        <v>16</v>
      </c>
      <c r="W26" s="153">
        <f>SUM(D26-X26)</f>
        <v>167</v>
      </c>
      <c r="X26" s="153">
        <f>SUM(Y26+Z26)</f>
        <v>25</v>
      </c>
      <c r="Y26" s="153">
        <f>SMALL(J26:U26,1)</f>
        <v>11</v>
      </c>
      <c r="Z26" s="153">
        <f>SMALL(J26:U26,2)</f>
        <v>14</v>
      </c>
      <c r="AA26" s="151">
        <v>17</v>
      </c>
      <c r="AB26" s="133">
        <v>9</v>
      </c>
      <c r="AC26" s="151"/>
      <c r="AD26" s="151"/>
      <c r="AE26" s="133"/>
      <c r="AF26" s="133"/>
      <c r="AG26" s="133"/>
      <c r="AH26" s="133"/>
      <c r="AI26" s="133"/>
      <c r="AJ26" s="133"/>
      <c r="AK26" s="134"/>
      <c r="AL26" s="133"/>
      <c r="AN26" s="153" t="e">
        <f>SUM(F26-#REF!)</f>
        <v>#REF!</v>
      </c>
      <c r="AO26" s="153">
        <f t="shared" si="0"/>
        <v>26</v>
      </c>
      <c r="AP26" s="153">
        <f t="shared" si="1"/>
        <v>9</v>
      </c>
      <c r="AQ26" s="153">
        <f t="shared" si="2"/>
        <v>17</v>
      </c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34"/>
      <c r="BD26" s="133"/>
      <c r="BE26" s="153" t="e">
        <f t="shared" si="3"/>
        <v>#NUM!</v>
      </c>
      <c r="BF26" s="153" t="e">
        <f t="shared" si="4"/>
        <v>#NUM!</v>
      </c>
      <c r="BG26" s="153" t="e">
        <f t="shared" si="5"/>
        <v>#NUM!</v>
      </c>
      <c r="BH26" s="153" t="e">
        <f t="shared" si="6"/>
        <v>#NUM!</v>
      </c>
      <c r="BI26" s="137"/>
      <c r="BJ26" s="154"/>
    </row>
    <row r="27" spans="1:72" ht="13.5" customHeight="1">
      <c r="A27" s="133">
        <v>17</v>
      </c>
      <c r="B27" s="148" t="s">
        <v>171</v>
      </c>
      <c r="C27" s="149" t="e">
        <f>SUM(E27+G27+I27)</f>
        <v>#NUM!</v>
      </c>
      <c r="D27" s="149">
        <f>SUM(J27:U27)</f>
        <v>160</v>
      </c>
      <c r="E27" s="159">
        <f>SUM(D27-X27)</f>
        <v>160</v>
      </c>
      <c r="F27" s="149">
        <f>SUM(AA27:AL27)</f>
        <v>26</v>
      </c>
      <c r="G27" s="149">
        <f>SUM(AA27-AL27)</f>
        <v>15</v>
      </c>
      <c r="H27" s="149">
        <f>SUM(AR27:BC27)</f>
        <v>0</v>
      </c>
      <c r="I27" s="149" t="e">
        <f>SUM(H27-BF27)</f>
        <v>#NUM!</v>
      </c>
      <c r="J27" s="133">
        <v>16</v>
      </c>
      <c r="K27" s="151">
        <v>19</v>
      </c>
      <c r="L27" s="151">
        <v>17</v>
      </c>
      <c r="M27" s="151">
        <v>13</v>
      </c>
      <c r="N27" s="151">
        <v>15</v>
      </c>
      <c r="O27" s="151">
        <v>19</v>
      </c>
      <c r="P27" s="151">
        <v>0</v>
      </c>
      <c r="Q27" s="133">
        <v>16</v>
      </c>
      <c r="R27" s="133">
        <v>14</v>
      </c>
      <c r="S27" s="133">
        <v>14</v>
      </c>
      <c r="T27" s="133">
        <v>0</v>
      </c>
      <c r="U27" s="134">
        <v>17</v>
      </c>
      <c r="W27" s="153">
        <f>SUM(D27-X27)</f>
        <v>160</v>
      </c>
      <c r="X27" s="153">
        <f>SUM(Y27+Z27)</f>
        <v>0</v>
      </c>
      <c r="Y27" s="153">
        <f>SMALL(J27:U27,1)</f>
        <v>0</v>
      </c>
      <c r="Z27" s="153">
        <f>SMALL(J27:U27,2)</f>
        <v>0</v>
      </c>
      <c r="AA27" s="151">
        <v>15</v>
      </c>
      <c r="AB27" s="151">
        <v>11</v>
      </c>
      <c r="AC27" s="133"/>
      <c r="AD27" s="151"/>
      <c r="AE27" s="133"/>
      <c r="AF27" s="133"/>
      <c r="AG27" s="133"/>
      <c r="AH27" s="134"/>
      <c r="AI27" s="134"/>
      <c r="AJ27" s="133"/>
      <c r="AK27" s="133"/>
      <c r="AL27" s="133"/>
      <c r="AN27" s="153" t="e">
        <f>SUM(F27-#REF!)</f>
        <v>#REF!</v>
      </c>
      <c r="AO27" s="153">
        <f t="shared" si="0"/>
        <v>26</v>
      </c>
      <c r="AP27" s="153">
        <f t="shared" si="1"/>
        <v>11</v>
      </c>
      <c r="AQ27" s="153">
        <f t="shared" si="2"/>
        <v>15</v>
      </c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34"/>
      <c r="BD27" s="133"/>
      <c r="BE27" s="153" t="e">
        <f t="shared" si="3"/>
        <v>#NUM!</v>
      </c>
      <c r="BF27" s="153" t="e">
        <f t="shared" si="4"/>
        <v>#NUM!</v>
      </c>
      <c r="BG27" s="153" t="e">
        <f t="shared" si="5"/>
        <v>#NUM!</v>
      </c>
      <c r="BH27" s="153" t="e">
        <f t="shared" si="6"/>
        <v>#NUM!</v>
      </c>
      <c r="BI27" s="158"/>
      <c r="BJ27" s="154"/>
    </row>
    <row r="28" spans="1:72" ht="13.5" customHeight="1">
      <c r="A28" s="133">
        <v>18</v>
      </c>
      <c r="B28" s="155" t="s">
        <v>65</v>
      </c>
      <c r="C28" s="149" t="e">
        <f>SUM(E28+G28+I28)</f>
        <v>#NUM!</v>
      </c>
      <c r="D28" s="149">
        <f>SUM(J28:U28)</f>
        <v>165</v>
      </c>
      <c r="E28" s="149">
        <f>SUM(D28-X28)</f>
        <v>142</v>
      </c>
      <c r="F28" s="149">
        <f>SUM(AA28:AL28)</f>
        <v>23</v>
      </c>
      <c r="G28" s="149">
        <f>SUM(AA28-AL28)</f>
        <v>13</v>
      </c>
      <c r="H28" s="149">
        <f>SUM(AR28:BC28)</f>
        <v>0</v>
      </c>
      <c r="I28" s="149" t="e">
        <f>SUM(H28-BF28)</f>
        <v>#NUM!</v>
      </c>
      <c r="J28" s="133">
        <v>17</v>
      </c>
      <c r="K28" s="140">
        <v>15</v>
      </c>
      <c r="L28" s="133">
        <v>12</v>
      </c>
      <c r="M28" s="133">
        <v>11</v>
      </c>
      <c r="N28" s="151">
        <v>12</v>
      </c>
      <c r="O28" s="151">
        <v>14</v>
      </c>
      <c r="P28" s="133">
        <v>17</v>
      </c>
      <c r="Q28" s="133">
        <v>15</v>
      </c>
      <c r="R28" s="133">
        <v>15</v>
      </c>
      <c r="S28" s="133">
        <v>13</v>
      </c>
      <c r="T28" s="133">
        <v>12</v>
      </c>
      <c r="U28" s="134">
        <v>12</v>
      </c>
      <c r="W28" s="153">
        <f>SUM(D28-X28)</f>
        <v>142</v>
      </c>
      <c r="X28" s="153">
        <f>SUM(Y28+Z28)</f>
        <v>23</v>
      </c>
      <c r="Y28" s="153">
        <f>SMALL(J28:U28,1)</f>
        <v>11</v>
      </c>
      <c r="Z28" s="153">
        <f>SMALL(J28:U28,2)</f>
        <v>12</v>
      </c>
      <c r="AA28" s="151">
        <v>13</v>
      </c>
      <c r="AB28" s="133">
        <v>10</v>
      </c>
      <c r="AC28" s="133"/>
      <c r="AD28" s="151"/>
      <c r="AE28" s="133"/>
      <c r="AF28" s="133"/>
      <c r="AG28" s="133"/>
      <c r="AH28" s="134"/>
      <c r="AI28" s="134"/>
      <c r="AJ28" s="133"/>
      <c r="AK28" s="134"/>
      <c r="AL28" s="133"/>
      <c r="AN28" s="153" t="e">
        <f>SUM(F28-#REF!)</f>
        <v>#REF!</v>
      </c>
      <c r="AO28" s="153">
        <f t="shared" si="0"/>
        <v>23</v>
      </c>
      <c r="AP28" s="153">
        <f t="shared" si="1"/>
        <v>10</v>
      </c>
      <c r="AQ28" s="153">
        <f t="shared" si="2"/>
        <v>13</v>
      </c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34"/>
      <c r="BD28" s="151"/>
      <c r="BE28" s="153" t="e">
        <f t="shared" si="3"/>
        <v>#NUM!</v>
      </c>
      <c r="BF28" s="153" t="e">
        <f t="shared" si="4"/>
        <v>#NUM!</v>
      </c>
      <c r="BG28" s="153" t="e">
        <f t="shared" si="5"/>
        <v>#NUM!</v>
      </c>
      <c r="BH28" s="153" t="e">
        <f t="shared" si="6"/>
        <v>#NUM!</v>
      </c>
      <c r="BI28" s="137"/>
      <c r="BJ28" s="154"/>
    </row>
    <row r="29" spans="1:72" ht="13.5" customHeight="1">
      <c r="A29" s="133">
        <v>19</v>
      </c>
      <c r="B29" s="148" t="s">
        <v>172</v>
      </c>
      <c r="C29" s="149" t="e">
        <f>SUM(E29+G29+I29)</f>
        <v>#NUM!</v>
      </c>
      <c r="D29" s="149">
        <f>SUM(J29:U29)</f>
        <v>148</v>
      </c>
      <c r="E29" s="149">
        <f>SUM(D29-X29)</f>
        <v>128</v>
      </c>
      <c r="F29" s="149">
        <f>SUM(AA29:AL29)</f>
        <v>22</v>
      </c>
      <c r="G29" s="149">
        <f>SUM(AA29-AL29)</f>
        <v>11</v>
      </c>
      <c r="H29" s="149">
        <f>SUM(AR29:BC29)</f>
        <v>0</v>
      </c>
      <c r="I29" s="149" t="e">
        <f>SUM(H29-BF29)</f>
        <v>#NUM!</v>
      </c>
      <c r="J29" s="133">
        <v>13</v>
      </c>
      <c r="K29" s="151">
        <v>17</v>
      </c>
      <c r="L29" s="151">
        <v>13</v>
      </c>
      <c r="M29" s="151">
        <v>11</v>
      </c>
      <c r="N29" s="151">
        <v>13</v>
      </c>
      <c r="O29" s="151">
        <v>11</v>
      </c>
      <c r="P29" s="151">
        <v>11</v>
      </c>
      <c r="Q29" s="133">
        <v>10</v>
      </c>
      <c r="R29" s="133">
        <v>13</v>
      </c>
      <c r="S29" s="133">
        <v>10</v>
      </c>
      <c r="T29" s="133">
        <v>10</v>
      </c>
      <c r="U29" s="134">
        <v>16</v>
      </c>
      <c r="W29" s="153">
        <f>SUM(D29-X29)</f>
        <v>128</v>
      </c>
      <c r="X29" s="153">
        <f>SUM(Y29+Z29)</f>
        <v>20</v>
      </c>
      <c r="Y29" s="153">
        <f>SMALL(J29:U29,1)</f>
        <v>10</v>
      </c>
      <c r="Z29" s="153">
        <f>SMALL(J29:U29,2)</f>
        <v>10</v>
      </c>
      <c r="AA29" s="151">
        <v>11</v>
      </c>
      <c r="AB29" s="133">
        <v>11</v>
      </c>
      <c r="AC29" s="133"/>
      <c r="AD29" s="151"/>
      <c r="AE29" s="133"/>
      <c r="AF29" s="133"/>
      <c r="AG29" s="133"/>
      <c r="AH29" s="133"/>
      <c r="AI29" s="133"/>
      <c r="AJ29" s="133"/>
      <c r="AK29" s="133"/>
      <c r="AL29" s="140"/>
      <c r="AN29" s="153" t="e">
        <f>SUM(F29-#REF!)</f>
        <v>#REF!</v>
      </c>
      <c r="AO29" s="153">
        <f t="shared" si="0"/>
        <v>22</v>
      </c>
      <c r="AP29" s="153">
        <f t="shared" si="1"/>
        <v>11</v>
      </c>
      <c r="AQ29" s="153">
        <f t="shared" si="2"/>
        <v>11</v>
      </c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34"/>
      <c r="BD29" s="137"/>
      <c r="BE29" s="153" t="e">
        <f t="shared" si="3"/>
        <v>#NUM!</v>
      </c>
      <c r="BF29" s="153" t="e">
        <f t="shared" si="4"/>
        <v>#NUM!</v>
      </c>
      <c r="BG29" s="153" t="e">
        <f t="shared" si="5"/>
        <v>#NUM!</v>
      </c>
      <c r="BH29" s="153" t="e">
        <f t="shared" si="6"/>
        <v>#NUM!</v>
      </c>
      <c r="BI29" s="137"/>
      <c r="BJ29" s="154"/>
    </row>
    <row r="30" spans="1:72" ht="13.5" customHeight="1">
      <c r="A30" s="133">
        <v>20</v>
      </c>
      <c r="B30" s="155" t="s">
        <v>173</v>
      </c>
      <c r="C30" s="149" t="e">
        <f>SUM(E30+G30+I30)</f>
        <v>#NUM!</v>
      </c>
      <c r="D30" s="149">
        <f>SUM(J30:U30)</f>
        <v>145</v>
      </c>
      <c r="E30" s="149">
        <f>SUM(D30-X30)</f>
        <v>135</v>
      </c>
      <c r="F30" s="149">
        <f>SUM(AA30:AL30)</f>
        <v>21</v>
      </c>
      <c r="G30" s="149">
        <f>SUM(AA30-AL30)</f>
        <v>12</v>
      </c>
      <c r="H30" s="149">
        <f>SUM(AR30:BC30)</f>
        <v>0</v>
      </c>
      <c r="I30" s="149" t="e">
        <f>SUM(H30-BF30)</f>
        <v>#NUM!</v>
      </c>
      <c r="J30" s="133">
        <v>10</v>
      </c>
      <c r="K30" s="151">
        <v>10</v>
      </c>
      <c r="L30" s="151">
        <v>13</v>
      </c>
      <c r="M30" s="151">
        <v>15</v>
      </c>
      <c r="N30" s="133">
        <v>12</v>
      </c>
      <c r="O30" s="151">
        <v>0</v>
      </c>
      <c r="P30" s="151">
        <v>14</v>
      </c>
      <c r="Q30" s="133">
        <v>15</v>
      </c>
      <c r="R30" s="133">
        <v>14</v>
      </c>
      <c r="S30" s="133">
        <v>15</v>
      </c>
      <c r="T30" s="133">
        <v>16</v>
      </c>
      <c r="U30" s="134">
        <v>11</v>
      </c>
      <c r="W30" s="153">
        <f>SUM(D30-X30)</f>
        <v>135</v>
      </c>
      <c r="X30" s="153">
        <f>SUM(Y30+Z30)</f>
        <v>10</v>
      </c>
      <c r="Y30" s="153">
        <f>SMALL(J30:U30,1)</f>
        <v>0</v>
      </c>
      <c r="Z30" s="153">
        <f>SMALL(J30:U30,2)</f>
        <v>10</v>
      </c>
      <c r="AA30" s="151">
        <v>12</v>
      </c>
      <c r="AB30" s="133">
        <v>9</v>
      </c>
      <c r="AC30" s="133"/>
      <c r="AD30" s="151"/>
      <c r="AE30" s="133"/>
      <c r="AF30" s="133"/>
      <c r="AG30" s="133"/>
      <c r="AH30" s="133"/>
      <c r="AI30" s="133"/>
      <c r="AJ30" s="140"/>
      <c r="AK30" s="133"/>
      <c r="AL30" s="133"/>
      <c r="AN30" s="153" t="e">
        <f>SUM(F30-#REF!)</f>
        <v>#REF!</v>
      </c>
      <c r="AO30" s="153">
        <f t="shared" si="0"/>
        <v>21</v>
      </c>
      <c r="AP30" s="153">
        <f t="shared" si="1"/>
        <v>9</v>
      </c>
      <c r="AQ30" s="153">
        <f t="shared" si="2"/>
        <v>12</v>
      </c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34"/>
      <c r="BD30" s="133"/>
      <c r="BE30" s="153" t="e">
        <f t="shared" si="3"/>
        <v>#NUM!</v>
      </c>
      <c r="BF30" s="153" t="e">
        <f t="shared" si="4"/>
        <v>#NUM!</v>
      </c>
      <c r="BG30" s="153" t="e">
        <f t="shared" si="5"/>
        <v>#NUM!</v>
      </c>
      <c r="BH30" s="153" t="e">
        <f t="shared" si="6"/>
        <v>#NUM!</v>
      </c>
      <c r="BI30" s="137"/>
      <c r="BJ30" s="154"/>
    </row>
    <row r="31" spans="1:72" ht="13.5" customHeight="1">
      <c r="A31" s="133">
        <v>21</v>
      </c>
      <c r="B31" s="155" t="s">
        <v>174</v>
      </c>
      <c r="C31" s="149" t="e">
        <f>SUM(E31+G31+I31)</f>
        <v>#NUM!</v>
      </c>
      <c r="D31" s="149">
        <f>SUM(J31:U31)</f>
        <v>128</v>
      </c>
      <c r="E31" s="149">
        <f>SUM(D31-X31)</f>
        <v>128</v>
      </c>
      <c r="F31" s="149">
        <f>SUM(AA31:AL31)</f>
        <v>19</v>
      </c>
      <c r="G31" s="149">
        <f>SUM(AA31-AL31)</f>
        <v>0</v>
      </c>
      <c r="H31" s="149">
        <f>SUM(AR31:BC31)</f>
        <v>0</v>
      </c>
      <c r="I31" s="149" t="e">
        <f>SUM(H31-BF31)</f>
        <v>#NUM!</v>
      </c>
      <c r="J31" s="151">
        <v>0</v>
      </c>
      <c r="K31" s="140">
        <v>0</v>
      </c>
      <c r="L31" s="140">
        <v>16</v>
      </c>
      <c r="M31" s="140">
        <v>15</v>
      </c>
      <c r="N31" s="140">
        <v>14</v>
      </c>
      <c r="O31" s="151">
        <v>17</v>
      </c>
      <c r="P31" s="151">
        <v>13</v>
      </c>
      <c r="Q31" s="133">
        <v>12</v>
      </c>
      <c r="R31" s="133">
        <v>14</v>
      </c>
      <c r="S31" s="133">
        <v>15</v>
      </c>
      <c r="T31" s="133">
        <v>12</v>
      </c>
      <c r="U31" s="134">
        <v>0</v>
      </c>
      <c r="W31" s="153">
        <f>SUM(D31-X31)</f>
        <v>128</v>
      </c>
      <c r="X31" s="153">
        <f>SUM(Y31+Z31)</f>
        <v>0</v>
      </c>
      <c r="Y31" s="153">
        <f>SMALL(J31:U31,1)</f>
        <v>0</v>
      </c>
      <c r="Z31" s="153">
        <f>SMALL(J31:U31,2)</f>
        <v>0</v>
      </c>
      <c r="AA31" s="151">
        <v>0</v>
      </c>
      <c r="AB31" s="133">
        <v>19</v>
      </c>
      <c r="AC31" s="133"/>
      <c r="AD31" s="151"/>
      <c r="AE31" s="133"/>
      <c r="AF31" s="133"/>
      <c r="AG31" s="133"/>
      <c r="AH31" s="133"/>
      <c r="AI31" s="133"/>
      <c r="AJ31" s="133"/>
      <c r="AK31" s="133"/>
      <c r="AL31" s="134"/>
      <c r="AN31" s="153" t="e">
        <f>SUM(F31-#REF!)</f>
        <v>#REF!</v>
      </c>
      <c r="AO31" s="153">
        <f t="shared" si="0"/>
        <v>19</v>
      </c>
      <c r="AP31" s="153">
        <f t="shared" si="1"/>
        <v>0</v>
      </c>
      <c r="AQ31" s="153">
        <f t="shared" si="2"/>
        <v>19</v>
      </c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34"/>
      <c r="BD31" s="133"/>
      <c r="BE31" s="153" t="e">
        <f t="shared" si="3"/>
        <v>#NUM!</v>
      </c>
      <c r="BF31" s="153" t="e">
        <f t="shared" si="4"/>
        <v>#NUM!</v>
      </c>
      <c r="BG31" s="153" t="e">
        <f t="shared" si="5"/>
        <v>#NUM!</v>
      </c>
      <c r="BH31" s="153" t="e">
        <f t="shared" si="6"/>
        <v>#NUM!</v>
      </c>
      <c r="BI31" s="134"/>
      <c r="BJ31" s="154"/>
    </row>
    <row r="32" spans="1:72" ht="13.5" customHeight="1">
      <c r="A32" s="133">
        <v>22</v>
      </c>
      <c r="B32" s="155" t="s">
        <v>175</v>
      </c>
      <c r="C32" s="149" t="e">
        <f>SUM(E32+G32+I32)</f>
        <v>#NUM!</v>
      </c>
      <c r="D32" s="149">
        <f>SUM(J32:U32)</f>
        <v>136</v>
      </c>
      <c r="E32" s="149">
        <f>SUM(D32-X32)</f>
        <v>128</v>
      </c>
      <c r="F32" s="149">
        <f>SUM(AA32:AL32)</f>
        <v>18</v>
      </c>
      <c r="G32" s="149">
        <f>SUM(AA32-AL32)</f>
        <v>7</v>
      </c>
      <c r="H32" s="149">
        <f>SUM(AR32:BC32)</f>
        <v>0</v>
      </c>
      <c r="I32" s="149" t="e">
        <f>SUM(H32-BF32)</f>
        <v>#NUM!</v>
      </c>
      <c r="J32" s="151">
        <v>0</v>
      </c>
      <c r="K32" s="140">
        <v>10</v>
      </c>
      <c r="L32" s="133">
        <v>14</v>
      </c>
      <c r="M32" s="133">
        <v>19</v>
      </c>
      <c r="N32" s="133">
        <v>8</v>
      </c>
      <c r="O32" s="133">
        <v>11</v>
      </c>
      <c r="P32" s="151">
        <v>13</v>
      </c>
      <c r="Q32" s="133">
        <v>15</v>
      </c>
      <c r="R32" s="133">
        <v>13</v>
      </c>
      <c r="S32" s="133">
        <v>12</v>
      </c>
      <c r="T32" s="133">
        <v>9</v>
      </c>
      <c r="U32" s="134">
        <v>12</v>
      </c>
      <c r="W32" s="153">
        <f>SUM(D32-X32)</f>
        <v>128</v>
      </c>
      <c r="X32" s="153">
        <f>SUM(Y32+Z32)</f>
        <v>8</v>
      </c>
      <c r="Y32" s="153">
        <f>SMALL(J32:U32,1)</f>
        <v>0</v>
      </c>
      <c r="Z32" s="153">
        <f>SMALL(J32:U32,2)</f>
        <v>8</v>
      </c>
      <c r="AA32" s="151">
        <v>7</v>
      </c>
      <c r="AB32" s="133">
        <v>11</v>
      </c>
      <c r="AC32" s="151"/>
      <c r="AD32" s="151"/>
      <c r="AE32" s="133"/>
      <c r="AF32" s="133"/>
      <c r="AG32" s="133"/>
      <c r="AH32" s="133"/>
      <c r="AI32" s="133"/>
      <c r="AJ32" s="133"/>
      <c r="AK32" s="133"/>
      <c r="AL32" s="133"/>
      <c r="AN32" s="153" t="e">
        <f>SUM(F32-#REF!)</f>
        <v>#REF!</v>
      </c>
      <c r="AO32" s="153">
        <f t="shared" si="0"/>
        <v>18</v>
      </c>
      <c r="AP32" s="153">
        <f t="shared" si="1"/>
        <v>7</v>
      </c>
      <c r="AQ32" s="153">
        <f t="shared" si="2"/>
        <v>11</v>
      </c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34"/>
      <c r="BD32" s="133"/>
      <c r="BE32" s="153" t="e">
        <f t="shared" si="3"/>
        <v>#NUM!</v>
      </c>
      <c r="BF32" s="153" t="e">
        <f t="shared" si="4"/>
        <v>#NUM!</v>
      </c>
      <c r="BG32" s="153" t="e">
        <f t="shared" si="5"/>
        <v>#NUM!</v>
      </c>
      <c r="BH32" s="153" t="e">
        <f t="shared" si="6"/>
        <v>#NUM!</v>
      </c>
      <c r="BI32" s="137"/>
      <c r="BJ32" s="160"/>
    </row>
    <row r="33" spans="1:62" ht="13.5" customHeight="1">
      <c r="A33" s="133">
        <v>23</v>
      </c>
      <c r="B33" s="148" t="s">
        <v>176</v>
      </c>
      <c r="C33" s="149" t="e">
        <f>SUM(E33+G33+I33)</f>
        <v>#NUM!</v>
      </c>
      <c r="D33" s="149">
        <f>SUM(J33:U33)</f>
        <v>164</v>
      </c>
      <c r="E33" s="149">
        <f>SUM(D33-X33)</f>
        <v>143</v>
      </c>
      <c r="F33" s="149">
        <f>SUM(AA33:AL33)</f>
        <v>16</v>
      </c>
      <c r="G33" s="149">
        <f>SUM(AA33-AL33)</f>
        <v>0</v>
      </c>
      <c r="H33" s="149">
        <f>SUM(AR33:BC33)</f>
        <v>0</v>
      </c>
      <c r="I33" s="149" t="e">
        <f>SUM(H33-BF33)</f>
        <v>#NUM!</v>
      </c>
      <c r="J33" s="133">
        <v>15</v>
      </c>
      <c r="K33" s="133">
        <v>14</v>
      </c>
      <c r="L33" s="133">
        <v>10</v>
      </c>
      <c r="M33" s="151">
        <v>14</v>
      </c>
      <c r="N33" s="133">
        <v>18</v>
      </c>
      <c r="O33" s="151">
        <v>13</v>
      </c>
      <c r="P33" s="151">
        <v>11</v>
      </c>
      <c r="Q33" s="133">
        <v>15</v>
      </c>
      <c r="R33" s="133">
        <v>15</v>
      </c>
      <c r="S33" s="133">
        <v>12</v>
      </c>
      <c r="T33" s="133">
        <v>12</v>
      </c>
      <c r="U33" s="134">
        <v>15</v>
      </c>
      <c r="W33" s="153">
        <f>SUM(D33-X33)</f>
        <v>143</v>
      </c>
      <c r="X33" s="153">
        <f>SUM(Y33+Z33)</f>
        <v>21</v>
      </c>
      <c r="Y33" s="153">
        <f>SMALL(J33:U33,1)</f>
        <v>10</v>
      </c>
      <c r="Z33" s="153">
        <f>SMALL(J33:U33,2)</f>
        <v>11</v>
      </c>
      <c r="AA33" s="151">
        <v>0</v>
      </c>
      <c r="AB33" s="133">
        <v>16</v>
      </c>
      <c r="AC33" s="133"/>
      <c r="AD33" s="151"/>
      <c r="AE33" s="133"/>
      <c r="AF33" s="133"/>
      <c r="AG33" s="133"/>
      <c r="AH33" s="133"/>
      <c r="AI33" s="133"/>
      <c r="AJ33" s="133"/>
      <c r="AK33" s="133"/>
      <c r="AL33" s="133"/>
      <c r="AN33" s="153" t="e">
        <f>SUM(F33-#REF!)</f>
        <v>#REF!</v>
      </c>
      <c r="AO33" s="153">
        <f t="shared" si="0"/>
        <v>16</v>
      </c>
      <c r="AP33" s="153">
        <f t="shared" si="1"/>
        <v>0</v>
      </c>
      <c r="AQ33" s="153">
        <f t="shared" si="2"/>
        <v>16</v>
      </c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3" t="e">
        <f t="shared" si="3"/>
        <v>#NUM!</v>
      </c>
      <c r="BF33" s="153" t="e">
        <f t="shared" si="4"/>
        <v>#NUM!</v>
      </c>
      <c r="BG33" s="153" t="e">
        <f t="shared" si="5"/>
        <v>#NUM!</v>
      </c>
      <c r="BH33" s="153" t="e">
        <f t="shared" si="6"/>
        <v>#NUM!</v>
      </c>
      <c r="BI33" s="137"/>
      <c r="BJ33" s="157"/>
    </row>
    <row r="34" spans="1:62" ht="13.5" customHeight="1">
      <c r="A34" s="133">
        <v>24</v>
      </c>
      <c r="B34" s="155" t="s">
        <v>177</v>
      </c>
      <c r="C34" s="149" t="e">
        <f>SUM(E34+G34+I34)</f>
        <v>#NUM!</v>
      </c>
      <c r="D34" s="149">
        <f>SUM(J34:U34)</f>
        <v>183</v>
      </c>
      <c r="E34" s="149">
        <f>SUM(D34-X34)</f>
        <v>157</v>
      </c>
      <c r="F34" s="149">
        <f>SUM(AA34:AL34)</f>
        <v>14</v>
      </c>
      <c r="G34" s="149">
        <f>SUM(AA34-AL34)</f>
        <v>0</v>
      </c>
      <c r="H34" s="149">
        <f>SUM(AR34:BC34)</f>
        <v>0</v>
      </c>
      <c r="I34" s="149" t="e">
        <f>SUM(H34-BF34)</f>
        <v>#NUM!</v>
      </c>
      <c r="J34" s="151">
        <v>20</v>
      </c>
      <c r="K34" s="151">
        <v>17</v>
      </c>
      <c r="L34" s="151">
        <v>19</v>
      </c>
      <c r="M34" s="151">
        <v>13</v>
      </c>
      <c r="N34" s="151">
        <v>16</v>
      </c>
      <c r="O34" s="151">
        <v>14</v>
      </c>
      <c r="P34" s="151">
        <v>13</v>
      </c>
      <c r="Q34" s="133">
        <v>13</v>
      </c>
      <c r="R34" s="133">
        <v>13</v>
      </c>
      <c r="S34" s="133">
        <v>13</v>
      </c>
      <c r="T34" s="133">
        <v>14</v>
      </c>
      <c r="U34" s="134">
        <v>18</v>
      </c>
      <c r="W34" s="153">
        <f>SUM(D34-X34)</f>
        <v>157</v>
      </c>
      <c r="X34" s="153">
        <f>SUM(Y34+Z34)</f>
        <v>26</v>
      </c>
      <c r="Y34" s="153">
        <f>SMALL(J34:U34,1)</f>
        <v>13</v>
      </c>
      <c r="Z34" s="153">
        <f>SMALL(J34:U34,2)</f>
        <v>13</v>
      </c>
      <c r="AA34" s="151">
        <v>0</v>
      </c>
      <c r="AB34" s="133">
        <v>14</v>
      </c>
      <c r="AC34" s="133"/>
      <c r="AD34" s="151"/>
      <c r="AE34" s="133"/>
      <c r="AF34" s="133"/>
      <c r="AG34" s="133"/>
      <c r="AH34" s="133"/>
      <c r="AI34" s="133"/>
      <c r="AJ34" s="134"/>
      <c r="AK34" s="133"/>
      <c r="AL34" s="133"/>
      <c r="AN34" s="153" t="e">
        <f>SUM(F34-#REF!)</f>
        <v>#REF!</v>
      </c>
      <c r="AO34" s="153">
        <f t="shared" si="0"/>
        <v>14</v>
      </c>
      <c r="AP34" s="153">
        <f t="shared" si="1"/>
        <v>0</v>
      </c>
      <c r="AQ34" s="153">
        <f t="shared" si="2"/>
        <v>14</v>
      </c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3" t="e">
        <f t="shared" si="3"/>
        <v>#NUM!</v>
      </c>
      <c r="BF34" s="153" t="e">
        <f t="shared" si="4"/>
        <v>#NUM!</v>
      </c>
      <c r="BG34" s="153" t="e">
        <f t="shared" si="5"/>
        <v>#NUM!</v>
      </c>
      <c r="BH34" s="153" t="e">
        <f t="shared" si="6"/>
        <v>#NUM!</v>
      </c>
      <c r="BI34" s="137"/>
      <c r="BJ34" s="154"/>
    </row>
    <row r="35" spans="1:62" ht="12" customHeight="1">
      <c r="A35" s="133">
        <v>25</v>
      </c>
      <c r="B35" s="155" t="s">
        <v>178</v>
      </c>
      <c r="C35" s="149" t="e">
        <f>SUM(E35+G35+I35)</f>
        <v>#NUM!</v>
      </c>
      <c r="D35" s="149">
        <f>SUM(J35:U35)</f>
        <v>164</v>
      </c>
      <c r="E35" s="149">
        <f>SUM(D35-X35)</f>
        <v>152</v>
      </c>
      <c r="F35" s="149">
        <f>SUM(AA35:AL35)</f>
        <v>14</v>
      </c>
      <c r="G35" s="149">
        <f>SUM(AA35-AL35)</f>
        <v>0</v>
      </c>
      <c r="H35" s="149">
        <f>SUM(AR35:BC35)</f>
        <v>0</v>
      </c>
      <c r="I35" s="149" t="e">
        <f>SUM(H35-BF35)</f>
        <v>#NUM!</v>
      </c>
      <c r="J35" s="133">
        <v>15</v>
      </c>
      <c r="K35" s="151">
        <v>17</v>
      </c>
      <c r="L35" s="151">
        <v>15</v>
      </c>
      <c r="M35" s="151">
        <v>14</v>
      </c>
      <c r="N35" s="133">
        <v>18</v>
      </c>
      <c r="O35" s="151">
        <v>15</v>
      </c>
      <c r="P35" s="133">
        <v>14</v>
      </c>
      <c r="Q35" s="133">
        <v>16</v>
      </c>
      <c r="R35" s="133">
        <v>12</v>
      </c>
      <c r="S35" s="133">
        <v>15</v>
      </c>
      <c r="T35" s="133">
        <v>13</v>
      </c>
      <c r="U35" s="134">
        <v>0</v>
      </c>
      <c r="W35" s="153">
        <f>SUM(D35-X35)</f>
        <v>152</v>
      </c>
      <c r="X35" s="153">
        <f>SUM(Y35+Z35)</f>
        <v>12</v>
      </c>
      <c r="Y35" s="153">
        <f>SMALL(J35:U35,1)</f>
        <v>0</v>
      </c>
      <c r="Z35" s="153">
        <f>SMALL(J35:U35,2)</f>
        <v>12</v>
      </c>
      <c r="AA35" s="151">
        <v>0</v>
      </c>
      <c r="AB35" s="133">
        <v>14</v>
      </c>
      <c r="AC35" s="133"/>
      <c r="AD35" s="133"/>
      <c r="AE35" s="134"/>
      <c r="AF35" s="134"/>
      <c r="AG35" s="134"/>
      <c r="AH35" s="134"/>
      <c r="AI35" s="134"/>
      <c r="AJ35" s="134"/>
      <c r="AK35" s="134"/>
      <c r="AL35" s="134"/>
      <c r="AM35" s="134"/>
      <c r="AN35" s="153" t="e">
        <f>SUM(F35-#REF!)</f>
        <v>#REF!</v>
      </c>
      <c r="AO35" s="153">
        <f t="shared" si="0"/>
        <v>14</v>
      </c>
      <c r="AP35" s="153">
        <f t="shared" si="1"/>
        <v>0</v>
      </c>
      <c r="AQ35" s="153">
        <f t="shared" si="2"/>
        <v>14</v>
      </c>
      <c r="AR35" s="133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33"/>
      <c r="BD35" s="151"/>
      <c r="BE35" s="153" t="e">
        <f t="shared" si="3"/>
        <v>#NUM!</v>
      </c>
      <c r="BF35" s="153" t="e">
        <f t="shared" si="4"/>
        <v>#NUM!</v>
      </c>
      <c r="BG35" s="153" t="e">
        <f t="shared" si="5"/>
        <v>#NUM!</v>
      </c>
      <c r="BH35" s="153" t="e">
        <f t="shared" si="6"/>
        <v>#NUM!</v>
      </c>
      <c r="BI35" s="137"/>
      <c r="BJ35" s="280"/>
    </row>
    <row r="36" spans="1:62" ht="12.75" customHeight="1">
      <c r="A36" s="133">
        <v>26</v>
      </c>
      <c r="B36" s="155" t="s">
        <v>179</v>
      </c>
      <c r="C36" s="149" t="e">
        <f>SUM(E36+G36+I36)</f>
        <v>#NUM!</v>
      </c>
      <c r="D36" s="149">
        <f>SUM(J36:U36)</f>
        <v>117</v>
      </c>
      <c r="E36" s="149">
        <f>SUM(D36-X36)</f>
        <v>103</v>
      </c>
      <c r="F36" s="149">
        <f>SUM(AA36:AL36)</f>
        <v>13</v>
      </c>
      <c r="G36" s="149">
        <f>SUM(AA36-AL36)</f>
        <v>7</v>
      </c>
      <c r="H36" s="149">
        <f>SUM(AR36:BC36)</f>
        <v>0</v>
      </c>
      <c r="I36" s="149" t="e">
        <f>SUM(H36-BF36)</f>
        <v>#NUM!</v>
      </c>
      <c r="J36" s="151">
        <v>13</v>
      </c>
      <c r="K36" s="151">
        <v>11</v>
      </c>
      <c r="L36" s="151">
        <v>7</v>
      </c>
      <c r="M36" s="151">
        <v>11</v>
      </c>
      <c r="N36" s="151">
        <v>9</v>
      </c>
      <c r="O36" s="133">
        <v>7</v>
      </c>
      <c r="P36" s="140">
        <v>11</v>
      </c>
      <c r="Q36" s="133">
        <v>8</v>
      </c>
      <c r="R36" s="140">
        <v>11</v>
      </c>
      <c r="S36" s="140">
        <v>7</v>
      </c>
      <c r="T36" s="140">
        <v>7</v>
      </c>
      <c r="U36" s="143">
        <v>15</v>
      </c>
      <c r="V36" s="143"/>
      <c r="W36" s="153">
        <f>SUM(D36-X36)</f>
        <v>103</v>
      </c>
      <c r="X36" s="153">
        <f>SUM(Y36+Z36)</f>
        <v>14</v>
      </c>
      <c r="Y36" s="153">
        <f>SMALL(J36:U36,1)</f>
        <v>7</v>
      </c>
      <c r="Z36" s="153">
        <f>SMALL(J36:U36,2)</f>
        <v>7</v>
      </c>
      <c r="AA36" s="151">
        <v>7</v>
      </c>
      <c r="AB36" s="133">
        <v>6</v>
      </c>
      <c r="AC36" s="140"/>
      <c r="AD36" s="140"/>
      <c r="AE36" s="143"/>
      <c r="AF36" s="143"/>
      <c r="AG36" s="143"/>
      <c r="AH36" s="143"/>
      <c r="AI36" s="143"/>
      <c r="AJ36" s="140"/>
      <c r="AK36" s="140"/>
      <c r="AL36" s="142"/>
      <c r="AM36" s="162"/>
      <c r="AN36" s="153" t="e">
        <f>SUM(F36-#REF!)</f>
        <v>#REF!</v>
      </c>
      <c r="AO36" s="153">
        <f t="shared" si="0"/>
        <v>13</v>
      </c>
      <c r="AP36" s="153">
        <f t="shared" si="1"/>
        <v>6</v>
      </c>
      <c r="AQ36" s="153">
        <f t="shared" si="2"/>
        <v>7</v>
      </c>
      <c r="AR36" s="140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40"/>
      <c r="BD36" s="140"/>
      <c r="BE36" s="153" t="e">
        <f t="shared" si="3"/>
        <v>#NUM!</v>
      </c>
      <c r="BF36" s="153" t="e">
        <f t="shared" si="4"/>
        <v>#NUM!</v>
      </c>
      <c r="BG36" s="153" t="e">
        <f t="shared" si="5"/>
        <v>#NUM!</v>
      </c>
      <c r="BH36" s="153" t="e">
        <f t="shared" si="6"/>
        <v>#NUM!</v>
      </c>
      <c r="BI36" s="137"/>
      <c r="BJ36" s="280"/>
    </row>
    <row r="37" spans="1:62" ht="14.25" customHeight="1">
      <c r="A37" s="133">
        <v>27</v>
      </c>
      <c r="B37" s="155" t="s">
        <v>180</v>
      </c>
      <c r="C37" s="149" t="e">
        <f>SUM(E36+G36+I36)</f>
        <v>#NUM!</v>
      </c>
      <c r="D37" s="149">
        <f>SUM(J37:U37)</f>
        <v>117</v>
      </c>
      <c r="E37" s="159">
        <f>SUM(D37-X37)</f>
        <v>117</v>
      </c>
      <c r="F37" s="149">
        <f>SUM(AA37:AL37)</f>
        <v>11</v>
      </c>
      <c r="G37" s="149">
        <f>SUM(AA37-AL37)</f>
        <v>0</v>
      </c>
      <c r="H37" s="149">
        <f>SUM(AR37:BC37)</f>
        <v>0</v>
      </c>
      <c r="I37" s="149" t="e">
        <f>SUM(H37-BF37)</f>
        <v>#NUM!</v>
      </c>
      <c r="J37" s="161">
        <v>12</v>
      </c>
      <c r="K37" s="151">
        <v>13</v>
      </c>
      <c r="L37" s="133">
        <v>11</v>
      </c>
      <c r="M37" s="140">
        <v>0</v>
      </c>
      <c r="N37" s="151">
        <v>12</v>
      </c>
      <c r="O37" s="133">
        <v>13</v>
      </c>
      <c r="P37" s="151">
        <v>11</v>
      </c>
      <c r="Q37" s="133">
        <v>0</v>
      </c>
      <c r="R37" s="133">
        <v>12</v>
      </c>
      <c r="S37" s="133">
        <v>9</v>
      </c>
      <c r="T37" s="133">
        <v>14</v>
      </c>
      <c r="U37" s="134">
        <v>10</v>
      </c>
      <c r="W37" s="153">
        <f>SUM(D37-X37)</f>
        <v>117</v>
      </c>
      <c r="X37" s="153">
        <f>SUM(Y37+Z37)</f>
        <v>0</v>
      </c>
      <c r="Y37" s="153">
        <f>SMALL(J37:U37,1)</f>
        <v>0</v>
      </c>
      <c r="Z37" s="153">
        <f>SMALL(J37:U37,2)</f>
        <v>0</v>
      </c>
      <c r="AA37" s="151">
        <v>0</v>
      </c>
      <c r="AB37" s="140">
        <v>11</v>
      </c>
      <c r="AC37" s="140"/>
      <c r="AD37" s="140"/>
      <c r="AF37" s="143"/>
      <c r="AG37" s="143"/>
      <c r="AH37" s="143"/>
      <c r="AI37" s="143"/>
      <c r="AJ37" s="140"/>
      <c r="AK37" s="140"/>
      <c r="AL37" s="140"/>
      <c r="AM37" s="142"/>
      <c r="AN37" s="153" t="e">
        <f>SUM(F37-#REF!)</f>
        <v>#REF!</v>
      </c>
      <c r="AO37" s="153">
        <f t="shared" si="0"/>
        <v>11</v>
      </c>
      <c r="AP37" s="153">
        <f t="shared" si="1"/>
        <v>0</v>
      </c>
      <c r="AQ37" s="153">
        <f t="shared" si="2"/>
        <v>11</v>
      </c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0"/>
      <c r="BE37" s="153" t="e">
        <f t="shared" si="3"/>
        <v>#NUM!</v>
      </c>
      <c r="BF37" s="153" t="e">
        <f t="shared" ref="BF37" si="7">SUM(BG37+BH37)</f>
        <v>#NUM!</v>
      </c>
      <c r="BG37" s="153" t="e">
        <f t="shared" si="5"/>
        <v>#NUM!</v>
      </c>
      <c r="BH37" s="153" t="e">
        <f t="shared" si="6"/>
        <v>#NUM!</v>
      </c>
      <c r="BI37" s="137"/>
      <c r="BJ37" s="160"/>
    </row>
    <row r="38" spans="1:62" ht="13.5" customHeight="1">
      <c r="A38" s="133">
        <v>28</v>
      </c>
      <c r="B38" s="148" t="s">
        <v>181</v>
      </c>
      <c r="C38" s="149">
        <f>SUM(E38+G38+I38)</f>
        <v>95</v>
      </c>
      <c r="D38" s="149">
        <f>SUM(J38:U38)</f>
        <v>95</v>
      </c>
      <c r="E38" s="149">
        <f>SUM(D38-X38)</f>
        <v>95</v>
      </c>
      <c r="F38" s="149">
        <f>SUM(AA38:AL38)</f>
        <v>11</v>
      </c>
      <c r="G38" s="149">
        <f>SUM(AA38-AL38)</f>
        <v>0</v>
      </c>
      <c r="H38" s="149">
        <f>SUM(AR38:BC38)</f>
        <v>0</v>
      </c>
      <c r="I38" s="149">
        <f>SUM(H38-BF38)</f>
        <v>0</v>
      </c>
      <c r="J38" s="133">
        <v>0</v>
      </c>
      <c r="K38" s="133">
        <v>12</v>
      </c>
      <c r="L38" s="151">
        <v>13</v>
      </c>
      <c r="M38" s="151">
        <v>11</v>
      </c>
      <c r="N38" s="151">
        <v>0</v>
      </c>
      <c r="O38" s="151">
        <v>10</v>
      </c>
      <c r="P38" s="133">
        <v>0</v>
      </c>
      <c r="Q38" s="140">
        <v>11</v>
      </c>
      <c r="R38" s="140">
        <v>13</v>
      </c>
      <c r="S38" s="140">
        <v>15</v>
      </c>
      <c r="T38" s="140">
        <v>10</v>
      </c>
      <c r="U38" s="140">
        <v>0</v>
      </c>
      <c r="V38" s="143"/>
      <c r="W38" s="153">
        <f>SUM(D38-X38)</f>
        <v>95</v>
      </c>
      <c r="X38" s="153">
        <f>SUM(Y38+Z38)</f>
        <v>0</v>
      </c>
      <c r="Y38" s="153">
        <f>SMALL(J38:U38,1)</f>
        <v>0</v>
      </c>
      <c r="Z38" s="153">
        <f>SMALL(J38:U38,2)</f>
        <v>0</v>
      </c>
      <c r="AA38" s="151">
        <v>0</v>
      </c>
      <c r="AB38" s="140">
        <v>11</v>
      </c>
      <c r="AC38" s="151"/>
      <c r="AD38" s="151"/>
      <c r="AE38" s="133"/>
      <c r="AF38" s="133"/>
      <c r="AG38" s="133"/>
      <c r="AH38" s="134"/>
      <c r="AI38" s="134"/>
      <c r="AJ38" s="134"/>
      <c r="AK38" s="134"/>
      <c r="AL38" s="134"/>
      <c r="AM38" s="134"/>
      <c r="AN38" s="151"/>
      <c r="AO38" s="151">
        <f t="shared" si="0"/>
        <v>11</v>
      </c>
      <c r="AP38" s="151">
        <f t="shared" si="1"/>
        <v>0</v>
      </c>
      <c r="AQ38" s="151">
        <f t="shared" si="2"/>
        <v>11</v>
      </c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33"/>
      <c r="BE38" s="151"/>
      <c r="BF38" s="151"/>
      <c r="BG38" s="151"/>
      <c r="BH38" s="151"/>
      <c r="BI38" s="137"/>
      <c r="BJ38" s="154"/>
    </row>
    <row r="39" spans="1:62" ht="13.5" customHeight="1">
      <c r="A39" s="133"/>
      <c r="B39" s="148"/>
      <c r="C39" s="149"/>
      <c r="D39" s="149"/>
      <c r="E39" s="149"/>
      <c r="F39" s="149"/>
      <c r="G39" s="149"/>
      <c r="H39" s="149"/>
      <c r="I39" s="149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4"/>
      <c r="V39" s="133"/>
      <c r="W39" s="151"/>
      <c r="X39" s="151"/>
      <c r="Y39" s="151"/>
      <c r="Z39" s="151"/>
      <c r="AA39" s="151"/>
      <c r="AB39" s="151"/>
      <c r="AC39" s="151"/>
      <c r="AD39" s="151"/>
      <c r="AE39" s="133"/>
      <c r="AF39" s="133"/>
      <c r="AG39" s="133"/>
      <c r="AH39" s="133"/>
      <c r="AI39" s="133"/>
      <c r="AJ39" s="133"/>
      <c r="AK39" s="133"/>
      <c r="AL39" s="133"/>
      <c r="AM39" s="134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33"/>
      <c r="BE39" s="151"/>
      <c r="BF39" s="151"/>
      <c r="BG39" s="151"/>
      <c r="BH39" s="164"/>
      <c r="BI39" s="134"/>
      <c r="BJ39" s="154"/>
    </row>
    <row r="40" spans="1:62" ht="13.5" customHeight="1">
      <c r="A40" s="133"/>
      <c r="B40" s="156"/>
      <c r="C40" s="149"/>
      <c r="D40" s="149"/>
      <c r="E40" s="149"/>
      <c r="F40" s="149"/>
      <c r="G40" s="149"/>
      <c r="H40" s="149"/>
      <c r="I40" s="149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4"/>
      <c r="V40" s="133"/>
      <c r="W40" s="151"/>
      <c r="X40" s="151"/>
      <c r="Y40" s="151"/>
      <c r="Z40" s="151"/>
      <c r="AA40" s="151"/>
      <c r="AB40" s="151"/>
      <c r="AC40" s="151"/>
      <c r="AD40" s="151"/>
      <c r="AE40" s="133"/>
      <c r="AF40" s="133"/>
      <c r="AG40" s="133"/>
      <c r="AH40" s="133"/>
      <c r="AI40" s="133"/>
      <c r="AJ40" s="133"/>
      <c r="AK40" s="133"/>
      <c r="AL40" s="133"/>
      <c r="AM40" s="134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E40" s="151"/>
      <c r="BF40" s="151"/>
      <c r="BG40" s="151"/>
      <c r="BH40" s="164"/>
      <c r="BI40" s="134"/>
      <c r="BJ40" s="165"/>
    </row>
    <row r="41" spans="1:62" ht="13.5" customHeight="1">
      <c r="A41" s="133"/>
      <c r="B41" s="156"/>
      <c r="C41" s="149"/>
      <c r="D41" s="149"/>
      <c r="E41" s="149"/>
      <c r="F41" s="149"/>
      <c r="G41" s="149"/>
      <c r="H41" s="149"/>
      <c r="I41" s="149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4"/>
      <c r="V41" s="133"/>
      <c r="W41" s="151"/>
      <c r="X41" s="151"/>
      <c r="Y41" s="151"/>
      <c r="Z41" s="151"/>
      <c r="AA41" s="151"/>
      <c r="AB41" s="151"/>
      <c r="AC41" s="151"/>
      <c r="AD41" s="151"/>
      <c r="AE41" s="133"/>
      <c r="AF41" s="133"/>
      <c r="AG41" s="133"/>
      <c r="AH41" s="133"/>
      <c r="AI41" s="133"/>
      <c r="AJ41" s="133"/>
      <c r="AK41" s="133"/>
      <c r="AL41" s="133"/>
      <c r="AM41" s="134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33"/>
      <c r="BE41" s="151"/>
      <c r="BF41" s="151"/>
      <c r="BG41" s="151"/>
      <c r="BH41" s="151"/>
      <c r="BI41" s="137"/>
      <c r="BJ41" s="154"/>
    </row>
    <row r="42" spans="1:62" ht="13.5" customHeight="1">
      <c r="A42" s="133"/>
      <c r="B42" s="148"/>
      <c r="C42" s="149"/>
      <c r="D42" s="149"/>
      <c r="E42" s="149"/>
      <c r="F42" s="149"/>
      <c r="G42" s="149"/>
      <c r="H42" s="149"/>
      <c r="I42" s="149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4"/>
      <c r="V42" s="133"/>
      <c r="W42" s="151"/>
      <c r="X42" s="151"/>
      <c r="Y42" s="151"/>
      <c r="Z42" s="151"/>
      <c r="AA42" s="151"/>
      <c r="AB42" s="151"/>
      <c r="AC42" s="151"/>
      <c r="AD42" s="151"/>
      <c r="AE42" s="133"/>
      <c r="AF42" s="133"/>
      <c r="AG42" s="133"/>
      <c r="AH42" s="133"/>
      <c r="AI42" s="133"/>
      <c r="AJ42" s="133"/>
      <c r="AK42" s="133"/>
      <c r="AL42" s="133"/>
      <c r="AM42" s="134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33"/>
      <c r="BE42" s="151"/>
      <c r="BF42" s="151"/>
      <c r="BG42" s="151"/>
      <c r="BH42" s="151"/>
      <c r="BI42" s="137"/>
      <c r="BJ42" s="165"/>
    </row>
    <row r="43" spans="1:62" ht="13.5" customHeight="1">
      <c r="A43" s="133"/>
      <c r="B43" s="148"/>
      <c r="C43" s="149"/>
      <c r="D43" s="149"/>
      <c r="E43" s="149"/>
      <c r="F43" s="149"/>
      <c r="G43" s="149"/>
      <c r="H43" s="149"/>
      <c r="I43" s="149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4"/>
      <c r="V43" s="133"/>
      <c r="W43" s="151"/>
      <c r="X43" s="151"/>
      <c r="Y43" s="151"/>
      <c r="Z43" s="151"/>
      <c r="AA43" s="151"/>
      <c r="AB43" s="151"/>
      <c r="AC43" s="151"/>
      <c r="AD43" s="151"/>
      <c r="AE43" s="133"/>
      <c r="AF43" s="133"/>
      <c r="AG43" s="133"/>
      <c r="AH43" s="134"/>
      <c r="AI43" s="134"/>
      <c r="AJ43" s="134"/>
      <c r="AK43" s="134"/>
      <c r="AL43" s="134"/>
      <c r="AM43" s="134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33"/>
      <c r="BE43" s="151"/>
      <c r="BF43" s="151"/>
      <c r="BG43" s="151"/>
      <c r="BH43" s="151"/>
      <c r="BJ43" s="165"/>
    </row>
    <row r="44" spans="1:62" ht="13.5" customHeight="1">
      <c r="A44" s="133"/>
      <c r="B44" s="156"/>
      <c r="C44" s="149"/>
      <c r="D44" s="149"/>
      <c r="E44" s="149"/>
      <c r="F44" s="149"/>
      <c r="G44" s="149"/>
      <c r="H44" s="149"/>
      <c r="I44" s="149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4"/>
      <c r="V44" s="133"/>
      <c r="W44" s="151"/>
      <c r="X44" s="151"/>
      <c r="Y44" s="151"/>
      <c r="Z44" s="151"/>
      <c r="AA44" s="151"/>
      <c r="AB44" s="151"/>
      <c r="AC44" s="151"/>
      <c r="AD44" s="151"/>
      <c r="AE44" s="133"/>
      <c r="AF44" s="133"/>
      <c r="AG44" s="133"/>
      <c r="AH44" s="134"/>
      <c r="AI44" s="134"/>
      <c r="AJ44" s="134"/>
      <c r="AK44" s="134"/>
      <c r="AL44" s="134"/>
      <c r="AM44" s="134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33"/>
      <c r="BE44" s="151"/>
      <c r="BF44" s="151"/>
      <c r="BG44" s="151"/>
      <c r="BH44" s="164"/>
      <c r="BI44" s="137"/>
      <c r="BJ44" s="165"/>
    </row>
    <row r="45" spans="1:62" ht="13.5" customHeight="1">
      <c r="A45" s="133"/>
      <c r="B45" s="156"/>
      <c r="C45" s="149"/>
      <c r="D45" s="149"/>
      <c r="E45" s="149"/>
      <c r="F45" s="149"/>
      <c r="G45" s="149"/>
      <c r="H45" s="149"/>
      <c r="I45" s="149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4"/>
      <c r="V45" s="133"/>
      <c r="W45" s="151"/>
      <c r="X45" s="151"/>
      <c r="Y45" s="151"/>
      <c r="Z45" s="151"/>
      <c r="AA45" s="151"/>
      <c r="AB45" s="151"/>
      <c r="AC45" s="151"/>
      <c r="AD45" s="151"/>
      <c r="AE45" s="133"/>
      <c r="AF45" s="133"/>
      <c r="AG45" s="133"/>
      <c r="AH45" s="133"/>
      <c r="AI45" s="133"/>
      <c r="AJ45" s="133"/>
      <c r="AK45" s="133"/>
      <c r="AL45" s="133"/>
      <c r="AM45" s="134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33"/>
      <c r="BE45" s="151"/>
      <c r="BF45" s="151"/>
      <c r="BG45" s="151"/>
      <c r="BH45" s="151"/>
      <c r="BI45" s="134"/>
      <c r="BJ45" s="154"/>
    </row>
    <row r="46" spans="1:62" ht="13.5" customHeight="1">
      <c r="A46" s="133"/>
      <c r="B46" s="166"/>
      <c r="C46" s="149"/>
      <c r="D46" s="149"/>
      <c r="E46" s="149"/>
      <c r="F46" s="149"/>
      <c r="G46" s="149"/>
      <c r="H46" s="149"/>
      <c r="I46" s="149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4"/>
      <c r="V46" s="133"/>
      <c r="W46" s="151"/>
      <c r="X46" s="151"/>
      <c r="Y46" s="151"/>
      <c r="Z46" s="151"/>
      <c r="AA46" s="151"/>
      <c r="AB46" s="151"/>
      <c r="AC46" s="151"/>
      <c r="AD46" s="151"/>
      <c r="AF46" s="133"/>
      <c r="AG46" s="133"/>
      <c r="AH46" s="133"/>
      <c r="AI46" s="133"/>
      <c r="AJ46" s="133"/>
      <c r="AK46" s="133"/>
      <c r="AL46" s="133"/>
      <c r="AM46" s="134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33"/>
      <c r="BE46" s="151"/>
      <c r="BF46" s="151"/>
      <c r="BG46" s="151"/>
      <c r="BH46" s="164"/>
      <c r="BI46" s="137"/>
      <c r="BJ46" s="154"/>
    </row>
    <row r="47" spans="1:62" ht="13.5" customHeight="1">
      <c r="A47" s="133"/>
      <c r="B47" s="166"/>
      <c r="C47" s="149"/>
      <c r="D47" s="149"/>
      <c r="E47" s="149"/>
      <c r="F47" s="149"/>
      <c r="G47" s="149"/>
      <c r="H47" s="149"/>
      <c r="I47" s="149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4"/>
      <c r="V47" s="133"/>
      <c r="W47" s="151"/>
      <c r="X47" s="151"/>
      <c r="Y47" s="151"/>
      <c r="Z47" s="151"/>
      <c r="AA47" s="151"/>
      <c r="AB47" s="151"/>
      <c r="AC47" s="151"/>
      <c r="AD47" s="151"/>
      <c r="AF47" s="133"/>
      <c r="AG47" s="133"/>
      <c r="AH47" s="133"/>
      <c r="AI47" s="133"/>
      <c r="AJ47" s="133"/>
      <c r="AK47" s="133"/>
      <c r="AL47" s="133"/>
      <c r="AM47" s="134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E47" s="151"/>
      <c r="BF47" s="151"/>
      <c r="BG47" s="151"/>
      <c r="BH47" s="164"/>
    </row>
    <row r="48" spans="1:62" ht="13.5" customHeight="1">
      <c r="A48" s="133"/>
      <c r="D48" s="118"/>
      <c r="G48" s="149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BD48" s="133"/>
      <c r="BE48" s="151"/>
      <c r="BF48" s="151"/>
      <c r="BG48" s="151"/>
      <c r="BH48" s="164"/>
      <c r="BI48" s="134"/>
      <c r="BJ48" s="154"/>
    </row>
    <row r="49" spans="1:88" ht="14.25">
      <c r="A49" s="133"/>
      <c r="B49" s="148"/>
      <c r="C49" s="149"/>
      <c r="D49" s="149"/>
      <c r="E49" s="149"/>
      <c r="F49" s="149"/>
      <c r="G49" s="149"/>
      <c r="H49" s="149"/>
      <c r="I49" s="149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4"/>
      <c r="V49" s="134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33"/>
      <c r="AK49" s="133"/>
      <c r="AL49" s="133"/>
      <c r="AM49" s="134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33"/>
      <c r="BE49" s="151"/>
      <c r="BF49" s="151"/>
      <c r="BG49" s="151"/>
      <c r="BH49" s="151"/>
      <c r="BI49" s="137"/>
    </row>
    <row r="50" spans="1:88" ht="14.25">
      <c r="A50" s="133"/>
      <c r="B50" s="148"/>
      <c r="C50" s="149"/>
      <c r="D50" s="149"/>
      <c r="E50" s="149"/>
      <c r="F50" s="149"/>
      <c r="G50" s="149"/>
      <c r="H50" s="149"/>
      <c r="I50" s="149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4"/>
      <c r="V50" s="134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33"/>
      <c r="AK50" s="133"/>
      <c r="AL50" s="133"/>
      <c r="AM50" s="134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33"/>
      <c r="BE50" s="151"/>
      <c r="BF50" s="151"/>
      <c r="BG50" s="151"/>
      <c r="BH50" s="151"/>
      <c r="BI50" s="137"/>
    </row>
    <row r="51" spans="1:88" ht="8.1" customHeight="1">
      <c r="A51" s="133"/>
      <c r="B51" s="157"/>
      <c r="C51" s="149"/>
      <c r="D51" s="149"/>
      <c r="E51" s="149"/>
      <c r="F51" s="149"/>
      <c r="G51" s="149"/>
      <c r="H51" s="149"/>
      <c r="I51" s="149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4"/>
      <c r="V51" s="134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33"/>
      <c r="AK51" s="133"/>
      <c r="AL51" s="133"/>
      <c r="AM51" s="134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33"/>
      <c r="BE51" s="151"/>
      <c r="BF51" s="151"/>
      <c r="BG51" s="151"/>
      <c r="BH51" s="151"/>
      <c r="BI51" s="137"/>
      <c r="BJ51" s="157"/>
    </row>
    <row r="52" spans="1:88" ht="12" customHeight="1">
      <c r="A52" s="137"/>
      <c r="B52" s="283"/>
      <c r="C52" s="149"/>
      <c r="D52" s="131"/>
      <c r="E52" s="149"/>
      <c r="F52" s="149"/>
      <c r="G52" s="149"/>
      <c r="H52" s="149"/>
      <c r="I52" s="149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4"/>
      <c r="V52" s="134"/>
      <c r="W52" s="150"/>
      <c r="X52" s="150"/>
      <c r="Y52" s="150"/>
      <c r="Z52" s="150"/>
      <c r="AA52" s="150"/>
      <c r="AB52" s="150"/>
      <c r="AC52" s="150"/>
      <c r="AD52" s="150"/>
      <c r="AE52" s="152"/>
      <c r="AF52" s="152"/>
      <c r="AG52" s="152"/>
      <c r="AH52" s="152"/>
      <c r="AI52" s="152"/>
      <c r="AJ52" s="133"/>
      <c r="AK52" s="133"/>
      <c r="AL52" s="133"/>
      <c r="AM52" s="134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33"/>
      <c r="BE52" s="147"/>
      <c r="BF52" s="147"/>
      <c r="BG52" s="147"/>
      <c r="BH52" s="147"/>
      <c r="BI52" s="158"/>
      <c r="BJ52" s="284"/>
    </row>
    <row r="53" spans="1:88" ht="12" customHeight="1">
      <c r="A53" s="137"/>
      <c r="B53" s="283"/>
      <c r="C53" s="168"/>
      <c r="D53" s="131"/>
      <c r="E53" s="149"/>
      <c r="F53" s="149"/>
      <c r="G53" s="149"/>
      <c r="H53" s="149"/>
      <c r="I53" s="149"/>
      <c r="J53" s="139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3"/>
      <c r="V53" s="143"/>
      <c r="W53" s="150"/>
      <c r="X53" s="150"/>
      <c r="Y53" s="150"/>
      <c r="Z53" s="150"/>
      <c r="AA53" s="150"/>
      <c r="AB53" s="150"/>
      <c r="AC53" s="150"/>
      <c r="AD53" s="150"/>
      <c r="AE53" s="169"/>
      <c r="AF53" s="169"/>
      <c r="AG53" s="169"/>
      <c r="AH53" s="169"/>
      <c r="AI53" s="169"/>
      <c r="AJ53" s="140"/>
      <c r="AK53" s="140"/>
      <c r="AL53" s="140"/>
      <c r="AM53" s="142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0"/>
      <c r="BE53" s="147"/>
      <c r="BF53" s="147"/>
      <c r="BG53" s="147"/>
      <c r="BH53" s="147"/>
      <c r="BI53" s="158"/>
      <c r="BJ53" s="284"/>
    </row>
    <row r="54" spans="1:88" ht="6" customHeight="1">
      <c r="A54" s="137"/>
      <c r="B54" s="157"/>
      <c r="C54" s="149"/>
      <c r="D54" s="149"/>
      <c r="E54" s="149"/>
      <c r="F54" s="149"/>
      <c r="G54" s="149"/>
      <c r="H54" s="134"/>
      <c r="I54" s="149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4"/>
      <c r="V54" s="134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33"/>
      <c r="AK54" s="133"/>
      <c r="AL54" s="133"/>
      <c r="AM54" s="134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33"/>
      <c r="BE54" s="151"/>
      <c r="BF54" s="151"/>
      <c r="BG54" s="151"/>
      <c r="BH54" s="151"/>
      <c r="BI54" s="158"/>
      <c r="BJ54" s="170"/>
    </row>
    <row r="55" spans="1:88" ht="12" customHeight="1">
      <c r="A55" s="133"/>
      <c r="B55" s="171"/>
      <c r="C55" s="149"/>
      <c r="D55" s="149"/>
      <c r="E55" s="149"/>
      <c r="F55" s="149"/>
      <c r="G55" s="149"/>
      <c r="H55" s="149"/>
      <c r="I55" s="149"/>
      <c r="J55" s="130"/>
      <c r="K55" s="130"/>
      <c r="L55" s="130"/>
      <c r="M55" s="130"/>
      <c r="N55" s="130"/>
      <c r="O55" s="130"/>
      <c r="P55" s="130"/>
      <c r="Q55" s="130"/>
      <c r="R55" s="130"/>
      <c r="S55" s="133"/>
      <c r="T55" s="133"/>
      <c r="U55" s="134"/>
      <c r="V55" s="134"/>
      <c r="W55" s="152"/>
      <c r="X55" s="152"/>
      <c r="Y55" s="152"/>
      <c r="Z55" s="152"/>
      <c r="AA55" s="152"/>
      <c r="AB55" s="152"/>
      <c r="AC55" s="152"/>
      <c r="AD55" s="152"/>
      <c r="AE55" s="152"/>
      <c r="AF55" s="172"/>
      <c r="AG55" s="172"/>
      <c r="AH55" s="172"/>
      <c r="AI55" s="172"/>
      <c r="AJ55" s="173"/>
      <c r="AK55" s="173"/>
      <c r="AL55" s="173"/>
      <c r="AM55" s="134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74"/>
      <c r="BJ55" s="175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76"/>
      <c r="CJ55" s="176"/>
    </row>
    <row r="56" spans="1:88">
      <c r="F56" s="149"/>
      <c r="G56" s="149"/>
      <c r="H56" s="149"/>
      <c r="I56" s="149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4"/>
      <c r="V56" s="134"/>
      <c r="W56" s="152"/>
      <c r="X56" s="152"/>
      <c r="Y56" s="152"/>
      <c r="Z56" s="152"/>
      <c r="AA56" s="152"/>
      <c r="AB56" s="152"/>
      <c r="AC56" s="152"/>
      <c r="AD56" s="152"/>
      <c r="AE56" s="152"/>
      <c r="AF56" s="172"/>
      <c r="AG56" s="172"/>
      <c r="AH56" s="172"/>
      <c r="AI56" s="172"/>
      <c r="AJ56" s="173"/>
      <c r="AK56" s="173"/>
      <c r="AL56" s="173"/>
      <c r="AM56" s="134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74"/>
      <c r="BJ56" s="175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6"/>
      <c r="CA56" s="176"/>
      <c r="CB56" s="176"/>
      <c r="CC56" s="176"/>
      <c r="CD56" s="176"/>
      <c r="CE56" s="176"/>
      <c r="CF56" s="176"/>
      <c r="CG56" s="176"/>
      <c r="CH56" s="176"/>
      <c r="CI56" s="176"/>
      <c r="CJ56" s="176"/>
    </row>
    <row r="57" spans="1:88" ht="12" customHeight="1">
      <c r="A57" s="133"/>
      <c r="B57" s="171"/>
      <c r="C57" s="149"/>
      <c r="D57" s="149"/>
      <c r="E57" s="149"/>
      <c r="F57" s="149"/>
      <c r="G57" s="149"/>
      <c r="H57" s="149"/>
      <c r="I57" s="149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4"/>
      <c r="V57" s="134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34"/>
      <c r="AK57" s="134"/>
      <c r="AL57" s="134"/>
      <c r="AM57" s="134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2"/>
      <c r="BJ57" s="175"/>
      <c r="BK57" s="176"/>
      <c r="BL57" s="176"/>
      <c r="BM57" s="176"/>
      <c r="BN57" s="176"/>
      <c r="BO57" s="176"/>
      <c r="BP57" s="176"/>
      <c r="BQ57" s="176"/>
      <c r="BR57" s="176"/>
      <c r="BS57" s="176"/>
      <c r="BT57" s="176"/>
      <c r="BU57" s="176"/>
      <c r="BV57" s="176"/>
      <c r="BW57" s="176"/>
      <c r="BX57" s="176"/>
      <c r="BY57" s="176"/>
      <c r="BZ57" s="176"/>
      <c r="CA57" s="176"/>
      <c r="CB57" s="176"/>
      <c r="CC57" s="176"/>
      <c r="CD57" s="176"/>
      <c r="CE57" s="176"/>
      <c r="CF57" s="176"/>
      <c r="CG57" s="176"/>
      <c r="CH57" s="176"/>
      <c r="CI57" s="176"/>
      <c r="CJ57" s="176"/>
    </row>
    <row r="58" spans="1:88" ht="12.75" customHeight="1">
      <c r="A58" s="133"/>
      <c r="B58" s="157"/>
      <c r="C58" s="149"/>
      <c r="D58" s="149"/>
      <c r="E58" s="149"/>
      <c r="F58" s="149"/>
      <c r="G58" s="149"/>
      <c r="H58" s="149"/>
      <c r="I58" s="149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4"/>
      <c r="V58" s="134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34"/>
      <c r="AK58" s="134"/>
      <c r="AL58" s="134"/>
      <c r="AM58" s="134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2"/>
      <c r="BJ58" s="175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176"/>
      <c r="BV58" s="176"/>
      <c r="BW58" s="176"/>
      <c r="BX58" s="176"/>
      <c r="BY58" s="176"/>
      <c r="BZ58" s="176"/>
      <c r="CA58" s="176"/>
      <c r="CB58" s="176"/>
      <c r="CC58" s="176"/>
      <c r="CD58" s="176"/>
      <c r="CE58" s="176"/>
      <c r="CF58" s="176"/>
      <c r="CG58" s="176"/>
      <c r="CH58" s="176"/>
      <c r="CI58" s="176"/>
      <c r="CJ58" s="176"/>
    </row>
    <row r="59" spans="1:88" ht="12.75" customHeight="1">
      <c r="A59" s="133"/>
      <c r="B59" s="157"/>
      <c r="C59" s="149"/>
      <c r="D59" s="149"/>
      <c r="E59" s="149"/>
      <c r="F59" s="149"/>
      <c r="G59" s="149"/>
      <c r="H59" s="149"/>
      <c r="I59" s="149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4"/>
      <c r="V59" s="134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34"/>
      <c r="AK59" s="134"/>
      <c r="AL59" s="134"/>
      <c r="AM59" s="134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2"/>
      <c r="BJ59" s="175"/>
      <c r="BK59" s="176"/>
      <c r="BL59" s="176"/>
      <c r="BM59" s="176"/>
      <c r="BN59" s="176"/>
      <c r="BO59" s="176"/>
      <c r="BP59" s="176"/>
      <c r="BQ59" s="176"/>
      <c r="BR59" s="176"/>
      <c r="BS59" s="176"/>
      <c r="BT59" s="176"/>
      <c r="BU59" s="176"/>
      <c r="BV59" s="176"/>
      <c r="BW59" s="176"/>
      <c r="BX59" s="176"/>
      <c r="BY59" s="176"/>
      <c r="BZ59" s="176"/>
      <c r="CA59" s="176"/>
      <c r="CB59" s="176"/>
      <c r="CC59" s="176"/>
      <c r="CD59" s="176"/>
      <c r="CE59" s="176"/>
      <c r="CF59" s="176"/>
      <c r="CG59" s="176"/>
      <c r="CH59" s="176"/>
      <c r="CI59" s="176"/>
      <c r="CJ59" s="176"/>
    </row>
    <row r="60" spans="1:88" ht="12.75" customHeight="1">
      <c r="A60" s="133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6"/>
      <c r="BN60" s="176"/>
      <c r="BO60" s="176"/>
      <c r="BP60" s="176"/>
      <c r="BQ60" s="176"/>
      <c r="BR60" s="176"/>
      <c r="BS60" s="176"/>
      <c r="BT60" s="176"/>
      <c r="BU60" s="176"/>
      <c r="BV60" s="176"/>
      <c r="BW60" s="176"/>
      <c r="BX60" s="176"/>
      <c r="BY60" s="176"/>
      <c r="BZ60" s="176"/>
      <c r="CA60" s="176"/>
      <c r="CB60" s="176"/>
      <c r="CC60" s="176"/>
      <c r="CD60" s="176"/>
      <c r="CE60" s="176"/>
      <c r="CF60" s="176"/>
      <c r="CG60" s="176"/>
      <c r="CH60" s="176"/>
      <c r="CI60" s="176"/>
      <c r="CJ60" s="176"/>
    </row>
    <row r="61" spans="1:88" ht="12.75" customHeight="1">
      <c r="A61" s="130"/>
      <c r="B61" s="177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78"/>
      <c r="V61" s="178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78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4"/>
      <c r="BJ61" s="179"/>
      <c r="BK61" s="180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  <c r="BY61" s="176"/>
      <c r="BZ61" s="176"/>
      <c r="CA61" s="176"/>
      <c r="CB61" s="176"/>
      <c r="CC61" s="176"/>
      <c r="CD61" s="176"/>
      <c r="CE61" s="176"/>
      <c r="CF61" s="176"/>
      <c r="CG61" s="176"/>
      <c r="CH61" s="176"/>
      <c r="CI61" s="176"/>
      <c r="CJ61" s="176"/>
    </row>
    <row r="62" spans="1:88" ht="12.75" customHeight="1">
      <c r="A62" s="130"/>
      <c r="B62" s="177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78"/>
      <c r="V62" s="178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78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6"/>
      <c r="CH62" s="176"/>
      <c r="CI62" s="176"/>
      <c r="CJ62" s="176"/>
    </row>
    <row r="63" spans="1:88">
      <c r="A63" s="133"/>
      <c r="B63" s="154"/>
      <c r="C63" s="149"/>
      <c r="D63" s="149"/>
      <c r="E63" s="149"/>
      <c r="F63" s="149"/>
      <c r="G63" s="149"/>
      <c r="H63" s="149"/>
      <c r="I63" s="149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4"/>
      <c r="V63" s="134"/>
      <c r="W63" s="151"/>
      <c r="X63" s="151"/>
      <c r="Y63" s="151"/>
      <c r="Z63" s="151"/>
      <c r="AA63" s="151"/>
      <c r="AB63" s="151"/>
      <c r="AC63" s="151"/>
      <c r="AD63" s="151"/>
      <c r="AE63" s="134"/>
      <c r="AF63" s="133"/>
      <c r="AG63" s="133"/>
      <c r="AH63" s="133"/>
      <c r="AI63" s="133"/>
      <c r="AJ63" s="133"/>
      <c r="AK63" s="133"/>
      <c r="AL63" s="133"/>
      <c r="AM63" s="134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8"/>
      <c r="BJ63" s="181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76"/>
      <c r="CH63" s="176"/>
      <c r="CI63" s="176"/>
      <c r="CJ63" s="176"/>
    </row>
    <row r="64" spans="1:88">
      <c r="A64" s="133"/>
      <c r="B64" s="154"/>
      <c r="C64" s="149"/>
      <c r="D64" s="149"/>
      <c r="E64" s="149"/>
      <c r="F64" s="149"/>
      <c r="G64" s="149"/>
      <c r="H64" s="149"/>
      <c r="I64" s="149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4"/>
      <c r="V64" s="134"/>
      <c r="W64" s="151"/>
      <c r="X64" s="151"/>
      <c r="Y64" s="151"/>
      <c r="Z64" s="151"/>
      <c r="AA64" s="151"/>
      <c r="AB64" s="151"/>
      <c r="AC64" s="151"/>
      <c r="AD64" s="151"/>
      <c r="AE64" s="134"/>
      <c r="AF64" s="133"/>
      <c r="AG64" s="133"/>
      <c r="AH64" s="133"/>
      <c r="AI64" s="133"/>
      <c r="AJ64" s="133"/>
      <c r="AK64" s="133"/>
      <c r="AL64" s="133"/>
      <c r="AM64" s="134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8"/>
      <c r="BJ64" s="181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76"/>
      <c r="CH64" s="176"/>
      <c r="CI64" s="176"/>
      <c r="CJ64" s="176"/>
    </row>
    <row r="65" spans="1:88">
      <c r="A65" s="130"/>
      <c r="B65" s="154"/>
      <c r="C65" s="149"/>
      <c r="D65" s="149"/>
      <c r="E65" s="149"/>
      <c r="F65" s="149"/>
      <c r="G65" s="149"/>
      <c r="H65" s="149"/>
      <c r="I65" s="149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4"/>
      <c r="V65" s="134"/>
      <c r="W65" s="151"/>
      <c r="X65" s="151"/>
      <c r="Y65" s="151"/>
      <c r="Z65" s="151"/>
      <c r="AA65" s="151"/>
      <c r="AB65" s="151"/>
      <c r="AC65" s="151"/>
      <c r="AD65" s="151"/>
      <c r="AE65" s="134"/>
      <c r="AF65" s="133"/>
      <c r="AG65" s="133"/>
      <c r="AH65" s="133"/>
      <c r="AI65" s="133"/>
      <c r="AJ65" s="133"/>
      <c r="AK65" s="133"/>
      <c r="AL65" s="133"/>
      <c r="AM65" s="134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8"/>
      <c r="BJ65" s="181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</row>
    <row r="66" spans="1:88">
      <c r="A66" s="130"/>
      <c r="B66" s="154"/>
      <c r="C66" s="149"/>
      <c r="D66" s="149"/>
      <c r="E66" s="149"/>
      <c r="F66" s="149"/>
      <c r="G66" s="149"/>
      <c r="H66" s="149"/>
      <c r="I66" s="149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4"/>
      <c r="V66" s="134"/>
      <c r="W66" s="151"/>
      <c r="X66" s="151"/>
      <c r="Y66" s="151"/>
      <c r="Z66" s="151"/>
      <c r="AA66" s="151"/>
      <c r="AB66" s="151"/>
      <c r="AC66" s="151"/>
      <c r="AD66" s="151"/>
      <c r="AE66" s="133"/>
      <c r="AF66" s="133"/>
      <c r="AG66" s="133"/>
      <c r="AH66" s="133"/>
      <c r="AI66" s="133"/>
      <c r="AJ66" s="133"/>
      <c r="AK66" s="133"/>
      <c r="AL66" s="133"/>
      <c r="AM66" s="134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8"/>
      <c r="BJ66" s="181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</row>
    <row r="67" spans="1:88">
      <c r="A67" s="130"/>
      <c r="B67" s="154"/>
      <c r="C67" s="149"/>
      <c r="D67" s="149"/>
      <c r="E67" s="149"/>
      <c r="F67" s="149"/>
      <c r="G67" s="149"/>
      <c r="H67" s="149"/>
      <c r="I67" s="149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4"/>
      <c r="V67" s="134"/>
      <c r="W67" s="151"/>
      <c r="X67" s="151"/>
      <c r="Y67" s="151"/>
      <c r="Z67" s="151"/>
      <c r="AA67" s="151"/>
      <c r="AB67" s="151"/>
      <c r="AC67" s="151"/>
      <c r="AD67" s="151"/>
      <c r="AE67" s="133"/>
      <c r="AF67" s="133"/>
      <c r="AG67" s="133"/>
      <c r="AH67" s="133"/>
      <c r="AI67" s="133"/>
      <c r="AJ67" s="133"/>
      <c r="AK67" s="133"/>
      <c r="AL67" s="133"/>
      <c r="AM67" s="134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8"/>
      <c r="BJ67" s="181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</row>
    <row r="68" spans="1:88">
      <c r="A68" s="133"/>
      <c r="B68" s="154"/>
      <c r="C68" s="149"/>
      <c r="D68" s="149"/>
      <c r="E68" s="149"/>
      <c r="F68" s="149"/>
      <c r="G68" s="149"/>
      <c r="H68" s="149"/>
      <c r="I68" s="149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4"/>
      <c r="V68" s="134"/>
      <c r="W68" s="151"/>
      <c r="X68" s="151"/>
      <c r="Y68" s="151"/>
      <c r="Z68" s="151"/>
      <c r="AA68" s="151"/>
      <c r="AB68" s="151"/>
      <c r="AC68" s="151"/>
      <c r="AD68" s="151"/>
      <c r="AE68" s="133"/>
      <c r="AF68" s="133"/>
      <c r="AG68" s="133"/>
      <c r="AH68" s="133"/>
      <c r="AI68" s="133"/>
      <c r="AJ68" s="133"/>
      <c r="AK68" s="133"/>
      <c r="AL68" s="133"/>
      <c r="AM68" s="134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8"/>
      <c r="BJ68" s="181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</row>
    <row r="69" spans="1:88">
      <c r="A69" s="133"/>
      <c r="B69" s="154"/>
      <c r="C69" s="149"/>
      <c r="D69" s="149"/>
      <c r="E69" s="149"/>
      <c r="F69" s="149"/>
      <c r="G69" s="149"/>
      <c r="H69" s="149"/>
      <c r="I69" s="149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4"/>
      <c r="V69" s="134"/>
      <c r="W69" s="151"/>
      <c r="X69" s="151"/>
      <c r="Y69" s="151"/>
      <c r="Z69" s="151"/>
      <c r="AA69" s="151"/>
      <c r="AB69" s="151"/>
      <c r="AC69" s="151"/>
      <c r="AD69" s="151"/>
      <c r="AE69" s="133"/>
      <c r="AF69" s="133"/>
      <c r="AG69" s="133"/>
      <c r="AH69" s="133"/>
      <c r="AI69" s="133"/>
      <c r="AJ69" s="133"/>
      <c r="AK69" s="133"/>
      <c r="AL69" s="133"/>
      <c r="AM69" s="134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8"/>
      <c r="BJ69" s="181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</row>
    <row r="70" spans="1:88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78"/>
      <c r="V70" s="178"/>
      <c r="W70" s="174"/>
      <c r="X70" s="174"/>
      <c r="Y70" s="174"/>
      <c r="Z70" s="174"/>
      <c r="AA70" s="174"/>
      <c r="AB70" s="174"/>
      <c r="AC70" s="174"/>
      <c r="AD70" s="174"/>
      <c r="AE70" s="130"/>
      <c r="AF70" s="130"/>
      <c r="AG70" s="130"/>
      <c r="AH70" s="130"/>
      <c r="AI70" s="130"/>
      <c r="AJ70" s="130"/>
      <c r="AK70" s="130"/>
      <c r="AL70" s="130"/>
      <c r="AM70" s="178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</row>
    <row r="71" spans="1:88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78"/>
      <c r="V71" s="178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78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</row>
    <row r="72" spans="1:88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78"/>
      <c r="V72" s="178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78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</row>
    <row r="73" spans="1:88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78"/>
      <c r="V73" s="178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78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</row>
    <row r="74" spans="1:88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78"/>
      <c r="V74" s="178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78"/>
      <c r="AN74" s="174"/>
      <c r="AO74" s="174"/>
      <c r="AP74" s="174"/>
      <c r="AQ74" s="174"/>
      <c r="AR74" s="174"/>
      <c r="AS74" s="174"/>
      <c r="AT74" s="174"/>
      <c r="AU74" s="174"/>
      <c r="AV74" s="174"/>
      <c r="AW74" s="174"/>
      <c r="AX74" s="174"/>
      <c r="AY74" s="174"/>
      <c r="AZ74" s="174"/>
      <c r="BA74" s="174"/>
      <c r="BB74" s="174"/>
      <c r="BC74" s="174"/>
      <c r="BD74" s="174"/>
      <c r="BE74" s="174"/>
      <c r="BF74" s="174"/>
      <c r="BG74" s="174"/>
      <c r="BH74" s="174"/>
      <c r="BI74" s="174"/>
      <c r="BJ74" s="174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</row>
    <row r="75" spans="1:88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78"/>
      <c r="V75" s="178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78"/>
      <c r="AN75" s="174"/>
      <c r="AO75" s="174"/>
      <c r="AP75" s="174"/>
      <c r="AQ75" s="174"/>
      <c r="AR75" s="174"/>
      <c r="AS75" s="174"/>
      <c r="AT75" s="174"/>
      <c r="AU75" s="174"/>
      <c r="AV75" s="174"/>
      <c r="AW75" s="174"/>
      <c r="AX75" s="174"/>
      <c r="AY75" s="174"/>
      <c r="AZ75" s="174"/>
      <c r="BA75" s="174"/>
      <c r="BB75" s="174"/>
      <c r="BC75" s="174"/>
      <c r="BD75" s="174"/>
      <c r="BE75" s="174"/>
      <c r="BF75" s="174"/>
      <c r="BG75" s="174"/>
      <c r="BH75" s="174"/>
      <c r="BI75" s="174"/>
      <c r="BJ75" s="174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</row>
    <row r="76" spans="1:88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78"/>
      <c r="V76" s="178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78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/>
      <c r="AZ76" s="174"/>
      <c r="BA76" s="174"/>
      <c r="BB76" s="174"/>
      <c r="BC76" s="174"/>
      <c r="BD76" s="174"/>
      <c r="BE76" s="174"/>
      <c r="BF76" s="174"/>
      <c r="BG76" s="174"/>
      <c r="BH76" s="174"/>
      <c r="BI76" s="174"/>
      <c r="BJ76" s="174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</row>
    <row r="77" spans="1:88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78"/>
      <c r="V77" s="178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78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6"/>
      <c r="CH77" s="176"/>
      <c r="CI77" s="176"/>
      <c r="CJ77" s="176"/>
    </row>
    <row r="78" spans="1:88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78"/>
      <c r="V78" s="178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78"/>
      <c r="AN78" s="174"/>
      <c r="AO78" s="174"/>
      <c r="AP78" s="174"/>
      <c r="AQ78" s="174"/>
      <c r="AR78" s="174"/>
      <c r="AS78" s="174"/>
      <c r="AT78" s="174"/>
      <c r="AU78" s="174"/>
      <c r="AV78" s="174"/>
      <c r="AW78" s="174"/>
      <c r="AX78" s="174"/>
      <c r="AY78" s="174"/>
      <c r="AZ78" s="174"/>
      <c r="BA78" s="174"/>
      <c r="BB78" s="174"/>
      <c r="BC78" s="174"/>
      <c r="BD78" s="174"/>
      <c r="BE78" s="174"/>
      <c r="BF78" s="174"/>
      <c r="BG78" s="174"/>
      <c r="BH78" s="174"/>
      <c r="BI78" s="174"/>
      <c r="BJ78" s="174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</row>
    <row r="79" spans="1:88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78"/>
      <c r="V79" s="178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78"/>
      <c r="AN79" s="174"/>
      <c r="AO79" s="174"/>
      <c r="AP79" s="174"/>
      <c r="AQ79" s="174"/>
      <c r="AR79" s="174"/>
      <c r="AS79" s="174"/>
      <c r="AT79" s="174"/>
      <c r="AU79" s="174"/>
      <c r="AV79" s="174"/>
      <c r="AW79" s="174"/>
      <c r="AX79" s="174"/>
      <c r="AY79" s="174"/>
      <c r="AZ79" s="174"/>
      <c r="BA79" s="174"/>
      <c r="BB79" s="174"/>
      <c r="BC79" s="174"/>
      <c r="BD79" s="174"/>
      <c r="BE79" s="174"/>
      <c r="BF79" s="174"/>
      <c r="BG79" s="174"/>
      <c r="BH79" s="174"/>
      <c r="BI79" s="174"/>
      <c r="BJ79" s="174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</row>
    <row r="80" spans="1:88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78"/>
      <c r="V80" s="178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78"/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</row>
    <row r="81" spans="1:88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78"/>
      <c r="V81" s="178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78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</row>
    <row r="82" spans="1:88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78"/>
      <c r="V82" s="178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78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</row>
    <row r="83" spans="1:88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78"/>
      <c r="V83" s="178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78"/>
      <c r="AN83" s="174"/>
      <c r="AO83" s="174"/>
      <c r="AP83" s="174"/>
      <c r="AQ83" s="174"/>
      <c r="AR83" s="174"/>
      <c r="AS83" s="174"/>
      <c r="AT83" s="174"/>
      <c r="AU83" s="174"/>
      <c r="AV83" s="174"/>
      <c r="AW83" s="174"/>
      <c r="AX83" s="174"/>
      <c r="AY83" s="174"/>
      <c r="AZ83" s="174"/>
      <c r="BA83" s="174"/>
      <c r="BB83" s="174"/>
      <c r="BC83" s="174"/>
      <c r="BD83" s="174"/>
      <c r="BE83" s="174"/>
      <c r="BF83" s="174"/>
      <c r="BG83" s="174"/>
      <c r="BH83" s="174"/>
      <c r="BI83" s="174"/>
      <c r="BJ83" s="174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</row>
    <row r="84" spans="1:88"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</row>
  </sheetData>
  <sortState ref="B11:AB38">
    <sortCondition descending="1" ref="F11:F38"/>
  </sortState>
  <mergeCells count="5">
    <mergeCell ref="B8:B9"/>
    <mergeCell ref="BJ8:BJ9"/>
    <mergeCell ref="BJ35:BJ36"/>
    <mergeCell ref="B52:B53"/>
    <mergeCell ref="BJ52:BJ53"/>
  </mergeCells>
  <printOptions gridLines="1"/>
  <pageMargins left="0.27559055118110237" right="0" top="0.39370078740157483" bottom="0" header="0.51181102362204722" footer="0.51181102362204722"/>
  <pageSetup paperSize="256" orientation="portrait" horizontalDpi="4294967294" verticalDpi="360" r:id="rId1"/>
  <headerFooter alignWithMargins="0"/>
  <legacyDrawing r:id="rId2"/>
  <controls>
    <control shapeId="7169" r:id="rId3" name="CommandButton1"/>
    <control shapeId="7170" r:id="rId4" name="CommandButton2"/>
    <control shapeId="7171" r:id="rId5" name="CommandButton3"/>
    <control shapeId="7172" r:id="rId6" name="CommandButton4"/>
    <control shapeId="7173" r:id="rId7" name="CommandButton5"/>
    <control shapeId="7174" r:id="rId8" name="CommandButton6"/>
    <control shapeId="7175" r:id="rId9" name="CommandButton7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4"/>
  <dimension ref="A1:AT95"/>
  <sheetViews>
    <sheetView zoomScale="95" workbookViewId="0">
      <pane xSplit="2" topLeftCell="C1" activePane="topRight" state="frozen"/>
      <selection pane="topRight" activeCell="A2" sqref="A2:XFD2"/>
    </sheetView>
  </sheetViews>
  <sheetFormatPr defaultRowHeight="12.75"/>
  <cols>
    <col min="1" max="1" width="4.140625" customWidth="1"/>
    <col min="2" max="2" width="25" bestFit="1" customWidth="1"/>
    <col min="3" max="3" width="13.7109375" customWidth="1"/>
    <col min="4" max="4" width="8.28515625" customWidth="1"/>
    <col min="5" max="5" width="12" bestFit="1" customWidth="1"/>
    <col min="6" max="6" width="3.85546875" hidden="1" customWidth="1"/>
    <col min="7" max="7" width="3.7109375" bestFit="1" customWidth="1"/>
    <col min="8" max="8" width="9" customWidth="1"/>
    <col min="9" max="9" width="13" customWidth="1"/>
    <col min="10" max="10" width="6.5703125" hidden="1" customWidth="1"/>
    <col min="11" max="11" width="5.28515625" style="77" hidden="1" customWidth="1"/>
    <col min="12" max="12" width="5.5703125" hidden="1" customWidth="1"/>
    <col min="13" max="14" width="4.85546875" hidden="1" customWidth="1"/>
    <col min="15" max="19" width="5.28515625" customWidth="1"/>
    <col min="20" max="20" width="12" bestFit="1" customWidth="1"/>
    <col min="21" max="22" width="5.28515625" customWidth="1"/>
    <col min="23" max="23" width="5.7109375" customWidth="1"/>
    <col min="24" max="25" width="5.28515625" customWidth="1"/>
    <col min="26" max="26" width="8.7109375" customWidth="1"/>
    <col min="27" max="27" width="7.42578125" customWidth="1"/>
    <col min="28" max="28" width="3.140625" customWidth="1"/>
    <col min="29" max="29" width="25" bestFit="1" customWidth="1"/>
    <col min="30" max="44" width="6.140625" customWidth="1"/>
    <col min="45" max="45" width="3.140625" customWidth="1"/>
    <col min="46" max="46" width="18.140625" customWidth="1"/>
  </cols>
  <sheetData>
    <row r="1" spans="1:46" ht="25.5" hidden="1" customHeight="1">
      <c r="B1" s="4"/>
      <c r="H1" t="s">
        <v>66</v>
      </c>
      <c r="J1" t="s">
        <v>52</v>
      </c>
      <c r="K1" s="81"/>
      <c r="L1" s="77"/>
    </row>
    <row r="2" spans="1:46" ht="25.5" customHeight="1">
      <c r="K2" s="81"/>
      <c r="L2" s="77"/>
    </row>
    <row r="3" spans="1:46" ht="20.25">
      <c r="A3" t="s">
        <v>0</v>
      </c>
      <c r="E3" s="286" t="s">
        <v>131</v>
      </c>
      <c r="F3" s="286"/>
      <c r="G3" s="286"/>
      <c r="H3" s="286"/>
      <c r="J3" s="85" t="s">
        <v>129</v>
      </c>
      <c r="K3" s="81"/>
      <c r="L3" s="77"/>
      <c r="O3" s="81"/>
      <c r="P3" s="87"/>
      <c r="Q3" s="88"/>
      <c r="R3" s="88"/>
      <c r="S3" s="88"/>
      <c r="T3" s="100"/>
      <c r="U3" s="88"/>
      <c r="V3" s="88"/>
      <c r="W3" s="88"/>
      <c r="X3" s="88"/>
      <c r="Y3" s="87"/>
      <c r="Z3" s="88"/>
      <c r="AA3" s="88"/>
      <c r="AB3" s="88"/>
      <c r="AC3" s="88"/>
      <c r="AD3" s="88"/>
    </row>
    <row r="4" spans="1:46" ht="20.25">
      <c r="B4" s="105" t="s">
        <v>84</v>
      </c>
      <c r="D4" s="2"/>
      <c r="J4" s="84"/>
      <c r="K4" s="81"/>
      <c r="L4" s="77"/>
      <c r="O4" s="88"/>
      <c r="P4" s="88"/>
      <c r="Q4" s="88"/>
      <c r="R4" s="88"/>
      <c r="S4" s="88"/>
      <c r="T4" s="88"/>
      <c r="U4" s="88"/>
      <c r="V4" s="87"/>
      <c r="X4" s="88"/>
      <c r="Y4" s="88"/>
      <c r="Z4" s="88"/>
      <c r="AA4" s="88"/>
      <c r="AB4" s="88"/>
      <c r="AC4" s="88"/>
      <c r="AD4" s="88"/>
    </row>
    <row r="5" spans="1:46" ht="25.5">
      <c r="B5" s="95" t="s">
        <v>94</v>
      </c>
      <c r="G5" t="s">
        <v>0</v>
      </c>
      <c r="H5" s="99"/>
      <c r="K5" s="81"/>
      <c r="L5" s="77"/>
      <c r="O5" s="88"/>
      <c r="P5" s="88"/>
      <c r="Q5" s="88"/>
      <c r="R5" s="88"/>
      <c r="S5" s="88"/>
      <c r="T5" s="88"/>
      <c r="U5" s="286" t="s">
        <v>131</v>
      </c>
      <c r="V5" s="286"/>
      <c r="W5" s="286"/>
      <c r="X5" s="286"/>
      <c r="Y5" s="88"/>
      <c r="Z5" s="88"/>
      <c r="AA5" s="88"/>
      <c r="AB5" s="88"/>
      <c r="AC5" s="88"/>
      <c r="AD5" s="88"/>
    </row>
    <row r="6" spans="1:46" ht="12.75" customHeight="1">
      <c r="E6" s="8"/>
      <c r="K6" s="81"/>
      <c r="L6" s="77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46" ht="16.5" customHeight="1">
      <c r="B7" s="102" t="s">
        <v>129</v>
      </c>
      <c r="C7" t="s">
        <v>0</v>
      </c>
      <c r="K7" s="81" t="s">
        <v>0</v>
      </c>
      <c r="L7" s="77"/>
      <c r="O7" s="88"/>
      <c r="P7" s="88"/>
      <c r="Q7" s="88"/>
      <c r="R7" s="88"/>
      <c r="S7" s="88"/>
      <c r="T7" s="88"/>
      <c r="U7" s="88"/>
      <c r="V7" s="88"/>
      <c r="W7" s="88"/>
      <c r="X7" s="88"/>
      <c r="Y7" s="87"/>
      <c r="Z7" s="88"/>
      <c r="AA7" s="88"/>
      <c r="AB7" s="88"/>
      <c r="AC7" s="88"/>
      <c r="AD7" s="88"/>
    </row>
    <row r="8" spans="1:46" ht="11.45" customHeight="1">
      <c r="A8" s="10"/>
      <c r="B8" s="285"/>
      <c r="C8" s="49" t="s">
        <v>8</v>
      </c>
      <c r="D8" s="49" t="s">
        <v>8</v>
      </c>
      <c r="E8" s="61" t="s">
        <v>7</v>
      </c>
      <c r="F8" s="10"/>
      <c r="H8" s="58" t="s">
        <v>25</v>
      </c>
      <c r="I8" s="59" t="s">
        <v>35</v>
      </c>
      <c r="J8" s="49" t="s">
        <v>5</v>
      </c>
      <c r="K8" s="49" t="s">
        <v>1</v>
      </c>
      <c r="L8" s="75" t="s">
        <v>1</v>
      </c>
      <c r="M8" s="60" t="s">
        <v>1</v>
      </c>
      <c r="N8" s="60"/>
      <c r="O8" s="60"/>
      <c r="P8" s="60"/>
      <c r="Q8" s="60"/>
      <c r="R8" s="60"/>
      <c r="S8" s="60"/>
      <c r="T8" s="49" t="s">
        <v>24</v>
      </c>
      <c r="U8" s="60"/>
      <c r="V8" s="60"/>
      <c r="W8" s="60"/>
      <c r="X8" s="60"/>
      <c r="Y8" s="60"/>
      <c r="Z8" s="49" t="s">
        <v>24</v>
      </c>
      <c r="AA8" s="49" t="s">
        <v>7</v>
      </c>
      <c r="AB8" s="10"/>
      <c r="AC8" s="287"/>
      <c r="AD8" s="89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1.45" customHeight="1">
      <c r="A9" s="10"/>
      <c r="B9" s="285"/>
      <c r="C9" s="49" t="s">
        <v>9</v>
      </c>
      <c r="D9" s="64" t="s">
        <v>10</v>
      </c>
      <c r="E9" s="61" t="s">
        <v>6</v>
      </c>
      <c r="F9" s="10"/>
      <c r="H9" s="58" t="s">
        <v>27</v>
      </c>
      <c r="I9" s="59" t="s">
        <v>31</v>
      </c>
      <c r="J9" s="60"/>
      <c r="K9" s="62" t="s">
        <v>51</v>
      </c>
      <c r="L9" s="78" t="s">
        <v>2</v>
      </c>
      <c r="M9" s="62" t="s">
        <v>3</v>
      </c>
      <c r="N9" s="62"/>
      <c r="O9" s="63" t="s">
        <v>38</v>
      </c>
      <c r="P9" s="63" t="s">
        <v>39</v>
      </c>
      <c r="Q9" s="63" t="s">
        <v>40</v>
      </c>
      <c r="R9" s="63" t="s">
        <v>41</v>
      </c>
      <c r="S9" s="63" t="s">
        <v>42</v>
      </c>
      <c r="T9" s="63" t="s">
        <v>11</v>
      </c>
      <c r="U9" s="63" t="s">
        <v>43</v>
      </c>
      <c r="V9" s="63" t="s">
        <v>44</v>
      </c>
      <c r="W9" s="63" t="s">
        <v>45</v>
      </c>
      <c r="X9" s="63" t="s">
        <v>46</v>
      </c>
      <c r="Y9" s="63" t="s">
        <v>47</v>
      </c>
      <c r="Z9" s="63" t="s">
        <v>26</v>
      </c>
      <c r="AA9" s="63" t="s">
        <v>6</v>
      </c>
      <c r="AB9" s="12"/>
      <c r="AC9" s="287"/>
      <c r="AD9" s="89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T9" s="2"/>
    </row>
    <row r="10" spans="1:46" ht="15" customHeight="1">
      <c r="A10" s="12">
        <v>1</v>
      </c>
      <c r="B10" s="66" t="s">
        <v>85</v>
      </c>
      <c r="C10" s="49">
        <f t="shared" ref="C10:C19" si="0">SUM(O10:S10)</f>
        <v>498</v>
      </c>
      <c r="D10" s="49">
        <f t="shared" ref="D10:D19" si="1">SUM(U10:Y10)</f>
        <v>504</v>
      </c>
      <c r="E10" s="61">
        <f t="shared" ref="E10:E19" si="2">SUM(C10+D10)</f>
        <v>1002</v>
      </c>
      <c r="F10" s="11"/>
      <c r="G10" s="101"/>
      <c r="H10" s="55">
        <v>1043</v>
      </c>
      <c r="I10" s="56" t="s">
        <v>130</v>
      </c>
      <c r="J10" s="49">
        <f t="shared" ref="J10:J19" si="3">IF(E10&gt;H10,1,0)</f>
        <v>0</v>
      </c>
      <c r="K10" s="49"/>
      <c r="L10" s="49"/>
      <c r="M10" s="49"/>
      <c r="N10" s="75"/>
      <c r="O10" s="49">
        <v>100</v>
      </c>
      <c r="P10" s="49">
        <v>100</v>
      </c>
      <c r="Q10" s="49">
        <v>120</v>
      </c>
      <c r="R10" s="49">
        <v>100</v>
      </c>
      <c r="S10" s="49">
        <v>78</v>
      </c>
      <c r="T10" s="49">
        <f t="shared" ref="T10:T19" si="4">SUM(O10:S10)</f>
        <v>498</v>
      </c>
      <c r="U10" s="49">
        <v>108</v>
      </c>
      <c r="V10" s="49">
        <v>100</v>
      </c>
      <c r="W10" s="49">
        <v>107</v>
      </c>
      <c r="X10" s="49">
        <v>100</v>
      </c>
      <c r="Y10" s="49">
        <v>89</v>
      </c>
      <c r="Z10" s="49">
        <f t="shared" ref="Z10:Z19" si="5">SUM(U10:Y10)</f>
        <v>504</v>
      </c>
      <c r="AA10" s="49">
        <f t="shared" ref="AA10:AA19" si="6">SUM(T10+Z10)</f>
        <v>1002</v>
      </c>
      <c r="AB10" s="10"/>
      <c r="AC10" s="66" t="s">
        <v>85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6" ht="15" customHeight="1">
      <c r="A11" s="12">
        <v>2</v>
      </c>
      <c r="B11" s="66" t="s">
        <v>49</v>
      </c>
      <c r="C11" s="49">
        <f t="shared" si="0"/>
        <v>481</v>
      </c>
      <c r="D11" s="49">
        <f t="shared" si="1"/>
        <v>486</v>
      </c>
      <c r="E11" s="98">
        <f t="shared" si="2"/>
        <v>967</v>
      </c>
      <c r="F11" s="16"/>
      <c r="G11" s="101"/>
      <c r="H11" s="55">
        <v>1056</v>
      </c>
      <c r="I11" s="56" t="s">
        <v>88</v>
      </c>
      <c r="J11" s="49">
        <f t="shared" si="3"/>
        <v>0</v>
      </c>
      <c r="K11" s="49"/>
      <c r="L11" s="49"/>
      <c r="M11" s="49"/>
      <c r="N11" s="75"/>
      <c r="O11" s="49">
        <v>93</v>
      </c>
      <c r="P11" s="49">
        <v>100</v>
      </c>
      <c r="Q11" s="49">
        <v>88</v>
      </c>
      <c r="R11" s="49">
        <v>100</v>
      </c>
      <c r="S11" s="49">
        <v>100</v>
      </c>
      <c r="T11" s="49">
        <f t="shared" si="4"/>
        <v>481</v>
      </c>
      <c r="U11" s="49">
        <v>100</v>
      </c>
      <c r="V11" s="49">
        <v>87</v>
      </c>
      <c r="W11" s="49">
        <v>109</v>
      </c>
      <c r="X11" s="49">
        <v>100</v>
      </c>
      <c r="Y11" s="49">
        <v>90</v>
      </c>
      <c r="Z11" s="49">
        <f t="shared" si="5"/>
        <v>486</v>
      </c>
      <c r="AA11" s="49">
        <f t="shared" si="6"/>
        <v>967</v>
      </c>
      <c r="AB11" s="10"/>
      <c r="AC11" s="66" t="s">
        <v>49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6" ht="15" customHeight="1">
      <c r="A12" s="12">
        <v>3</v>
      </c>
      <c r="B12" s="66" t="s">
        <v>65</v>
      </c>
      <c r="C12" s="49">
        <f t="shared" si="0"/>
        <v>465</v>
      </c>
      <c r="D12" s="49">
        <f t="shared" si="1"/>
        <v>446</v>
      </c>
      <c r="E12" s="98">
        <f t="shared" si="2"/>
        <v>911</v>
      </c>
      <c r="F12" s="75"/>
      <c r="G12" s="101"/>
      <c r="H12" s="55">
        <v>1010</v>
      </c>
      <c r="I12" s="56" t="s">
        <v>89</v>
      </c>
      <c r="J12" s="49">
        <f t="shared" si="3"/>
        <v>0</v>
      </c>
      <c r="K12" s="49"/>
      <c r="L12" s="75"/>
      <c r="M12" s="49"/>
      <c r="O12" s="49">
        <v>87</v>
      </c>
      <c r="P12" s="49">
        <v>88</v>
      </c>
      <c r="Q12" s="49">
        <v>90</v>
      </c>
      <c r="R12" s="49">
        <v>100</v>
      </c>
      <c r="S12" s="49">
        <v>100</v>
      </c>
      <c r="T12" s="49">
        <f t="shared" si="4"/>
        <v>465</v>
      </c>
      <c r="U12" s="49">
        <v>72</v>
      </c>
      <c r="V12" s="49">
        <v>87</v>
      </c>
      <c r="W12" s="49">
        <v>87</v>
      </c>
      <c r="X12" s="49">
        <v>100</v>
      </c>
      <c r="Y12" s="49">
        <v>100</v>
      </c>
      <c r="Z12" s="49">
        <f t="shared" si="5"/>
        <v>446</v>
      </c>
      <c r="AA12" s="49">
        <f t="shared" si="6"/>
        <v>911</v>
      </c>
      <c r="AB12" s="10"/>
      <c r="AC12" s="66" t="s">
        <v>65</v>
      </c>
      <c r="AD12" s="90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6" ht="15" customHeight="1">
      <c r="A13" s="12">
        <v>4</v>
      </c>
      <c r="B13" s="66" t="s">
        <v>48</v>
      </c>
      <c r="C13" s="49">
        <f t="shared" si="0"/>
        <v>461</v>
      </c>
      <c r="D13" s="49">
        <f t="shared" si="1"/>
        <v>444</v>
      </c>
      <c r="E13" s="61">
        <f t="shared" si="2"/>
        <v>905</v>
      </c>
      <c r="F13" s="12"/>
      <c r="H13" s="55">
        <v>1001</v>
      </c>
      <c r="I13" s="56" t="s">
        <v>33</v>
      </c>
      <c r="J13" s="49">
        <f t="shared" si="3"/>
        <v>0</v>
      </c>
      <c r="K13" s="49"/>
      <c r="L13" s="49"/>
      <c r="M13" s="75"/>
      <c r="N13" s="75"/>
      <c r="O13" s="49">
        <v>100</v>
      </c>
      <c r="P13" s="49">
        <v>87</v>
      </c>
      <c r="Q13" s="49">
        <v>88</v>
      </c>
      <c r="R13" s="49">
        <v>100</v>
      </c>
      <c r="S13" s="49">
        <v>86</v>
      </c>
      <c r="T13" s="49">
        <f t="shared" si="4"/>
        <v>461</v>
      </c>
      <c r="U13" s="49">
        <v>87</v>
      </c>
      <c r="V13" s="49">
        <v>87</v>
      </c>
      <c r="W13" s="49">
        <v>100</v>
      </c>
      <c r="X13" s="49">
        <v>83</v>
      </c>
      <c r="Y13" s="49">
        <v>87</v>
      </c>
      <c r="Z13" s="49">
        <f t="shared" si="5"/>
        <v>444</v>
      </c>
      <c r="AA13" s="49">
        <f t="shared" si="6"/>
        <v>905</v>
      </c>
      <c r="AB13" s="10"/>
      <c r="AC13" s="66" t="s">
        <v>48</v>
      </c>
      <c r="AD13" s="90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6" ht="15" customHeight="1">
      <c r="A14" s="12">
        <v>5</v>
      </c>
      <c r="B14" s="66" t="s">
        <v>90</v>
      </c>
      <c r="C14" s="49">
        <f t="shared" si="0"/>
        <v>447</v>
      </c>
      <c r="D14" s="49">
        <f t="shared" si="1"/>
        <v>436</v>
      </c>
      <c r="E14" s="61">
        <f t="shared" si="2"/>
        <v>883</v>
      </c>
      <c r="F14" s="73"/>
      <c r="G14" s="101"/>
      <c r="H14" s="55">
        <v>886</v>
      </c>
      <c r="I14" s="56" t="s">
        <v>92</v>
      </c>
      <c r="J14" s="49">
        <f t="shared" si="3"/>
        <v>0</v>
      </c>
      <c r="K14" s="49"/>
      <c r="L14" s="75"/>
      <c r="M14" s="75"/>
      <c r="N14" s="75"/>
      <c r="O14" s="49">
        <v>84</v>
      </c>
      <c r="P14" s="49">
        <v>87</v>
      </c>
      <c r="Q14" s="49">
        <v>89</v>
      </c>
      <c r="R14" s="49">
        <v>100</v>
      </c>
      <c r="S14" s="49">
        <v>87</v>
      </c>
      <c r="T14" s="49">
        <f t="shared" si="4"/>
        <v>447</v>
      </c>
      <c r="U14" s="49">
        <v>80</v>
      </c>
      <c r="V14" s="49">
        <v>83</v>
      </c>
      <c r="W14" s="49">
        <v>108</v>
      </c>
      <c r="X14" s="49">
        <v>87</v>
      </c>
      <c r="Y14" s="49">
        <v>78</v>
      </c>
      <c r="Z14" s="49">
        <f t="shared" si="5"/>
        <v>436</v>
      </c>
      <c r="AA14" s="49">
        <f t="shared" si="6"/>
        <v>883</v>
      </c>
      <c r="AB14" s="10"/>
      <c r="AC14" s="66" t="s">
        <v>90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6" ht="15" customHeight="1">
      <c r="A15" s="12">
        <v>6</v>
      </c>
      <c r="B15" s="66" t="s">
        <v>30</v>
      </c>
      <c r="C15" s="49">
        <f t="shared" si="0"/>
        <v>400</v>
      </c>
      <c r="D15" s="49">
        <f t="shared" si="1"/>
        <v>434</v>
      </c>
      <c r="E15" s="61">
        <f t="shared" si="2"/>
        <v>834</v>
      </c>
      <c r="F15" s="12"/>
      <c r="G15" s="101"/>
      <c r="H15" s="55">
        <v>880</v>
      </c>
      <c r="I15" s="56" t="s">
        <v>127</v>
      </c>
      <c r="J15" s="49">
        <f t="shared" si="3"/>
        <v>0</v>
      </c>
      <c r="K15" s="49"/>
      <c r="L15" s="49"/>
      <c r="M15" s="49"/>
      <c r="N15" s="75"/>
      <c r="O15" s="49">
        <v>77</v>
      </c>
      <c r="P15" s="49">
        <v>88</v>
      </c>
      <c r="Q15" s="49">
        <v>70</v>
      </c>
      <c r="R15" s="49">
        <v>81</v>
      </c>
      <c r="S15" s="49">
        <v>84</v>
      </c>
      <c r="T15" s="49">
        <f t="shared" si="4"/>
        <v>400</v>
      </c>
      <c r="U15" s="49">
        <v>86</v>
      </c>
      <c r="V15" s="49">
        <v>86</v>
      </c>
      <c r="W15" s="49">
        <v>91</v>
      </c>
      <c r="X15" s="49">
        <v>85</v>
      </c>
      <c r="Y15" s="49">
        <v>86</v>
      </c>
      <c r="Z15" s="49">
        <f t="shared" si="5"/>
        <v>434</v>
      </c>
      <c r="AA15" s="49">
        <f t="shared" si="6"/>
        <v>834</v>
      </c>
      <c r="AB15" s="10"/>
      <c r="AC15" s="66" t="s">
        <v>30</v>
      </c>
      <c r="AD15" s="90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6" ht="15" customHeight="1">
      <c r="A16" s="12">
        <v>7</v>
      </c>
      <c r="B16" s="66" t="s">
        <v>83</v>
      </c>
      <c r="C16" s="49">
        <f t="shared" si="0"/>
        <v>387</v>
      </c>
      <c r="D16" s="49">
        <f t="shared" si="1"/>
        <v>414</v>
      </c>
      <c r="E16" s="61">
        <f t="shared" si="2"/>
        <v>801</v>
      </c>
      <c r="G16" s="101"/>
      <c r="H16" s="55">
        <v>862</v>
      </c>
      <c r="I16" s="56" t="s">
        <v>87</v>
      </c>
      <c r="J16" s="49">
        <f t="shared" si="3"/>
        <v>0</v>
      </c>
      <c r="K16" s="49"/>
      <c r="L16" s="75"/>
      <c r="M16" s="75"/>
      <c r="N16" s="75"/>
      <c r="O16" s="49">
        <v>60</v>
      </c>
      <c r="P16" s="49">
        <v>84</v>
      </c>
      <c r="Q16" s="49">
        <v>82</v>
      </c>
      <c r="R16" s="49">
        <v>100</v>
      </c>
      <c r="S16" s="49">
        <v>61</v>
      </c>
      <c r="T16" s="49">
        <f t="shared" si="4"/>
        <v>387</v>
      </c>
      <c r="U16" s="49">
        <v>69</v>
      </c>
      <c r="V16" s="49">
        <v>80</v>
      </c>
      <c r="W16" s="49">
        <v>84</v>
      </c>
      <c r="X16" s="49">
        <v>90</v>
      </c>
      <c r="Y16" s="49">
        <v>91</v>
      </c>
      <c r="Z16" s="49">
        <f t="shared" si="5"/>
        <v>414</v>
      </c>
      <c r="AA16" s="49">
        <f t="shared" si="6"/>
        <v>801</v>
      </c>
      <c r="AB16" s="10"/>
      <c r="AC16" s="66" t="s">
        <v>83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3.5" customHeight="1">
      <c r="A17" s="12">
        <v>8</v>
      </c>
      <c r="B17" s="66" t="s">
        <v>37</v>
      </c>
      <c r="C17" s="49">
        <f t="shared" si="0"/>
        <v>374</v>
      </c>
      <c r="D17" s="49">
        <f t="shared" si="1"/>
        <v>359</v>
      </c>
      <c r="E17" s="61">
        <f t="shared" si="2"/>
        <v>733</v>
      </c>
      <c r="F17" s="12"/>
      <c r="H17" s="55">
        <v>807</v>
      </c>
      <c r="I17" s="56" t="s">
        <v>32</v>
      </c>
      <c r="J17" s="49">
        <f t="shared" si="3"/>
        <v>0</v>
      </c>
      <c r="K17" s="49"/>
      <c r="L17" s="49"/>
      <c r="M17" s="49"/>
      <c r="N17" s="75"/>
      <c r="O17" s="49">
        <v>87</v>
      </c>
      <c r="P17" s="49">
        <v>80</v>
      </c>
      <c r="Q17" s="49">
        <v>56</v>
      </c>
      <c r="R17" s="49">
        <v>77</v>
      </c>
      <c r="S17" s="49">
        <v>74</v>
      </c>
      <c r="T17" s="49">
        <f t="shared" si="4"/>
        <v>374</v>
      </c>
      <c r="U17" s="49">
        <v>71</v>
      </c>
      <c r="V17" s="49">
        <v>75</v>
      </c>
      <c r="W17" s="49">
        <v>72</v>
      </c>
      <c r="X17" s="49">
        <v>68</v>
      </c>
      <c r="Y17" s="49">
        <v>73</v>
      </c>
      <c r="Z17" s="49">
        <f t="shared" si="5"/>
        <v>359</v>
      </c>
      <c r="AA17" s="49">
        <f t="shared" si="6"/>
        <v>733</v>
      </c>
      <c r="AB17" s="10"/>
      <c r="AC17" s="66" t="s">
        <v>37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4.25" customHeight="1">
      <c r="A18" s="12">
        <v>9</v>
      </c>
      <c r="B18" s="66" t="s">
        <v>4</v>
      </c>
      <c r="C18" s="49">
        <f t="shared" si="0"/>
        <v>354</v>
      </c>
      <c r="D18" s="49">
        <f t="shared" si="1"/>
        <v>340</v>
      </c>
      <c r="E18" s="61">
        <f t="shared" si="2"/>
        <v>694</v>
      </c>
      <c r="F18" s="12"/>
      <c r="H18" s="55">
        <v>867</v>
      </c>
      <c r="I18" s="56" t="s">
        <v>34</v>
      </c>
      <c r="J18" s="49">
        <f t="shared" si="3"/>
        <v>0</v>
      </c>
      <c r="K18" s="49"/>
      <c r="L18" s="49"/>
      <c r="M18" s="49"/>
      <c r="N18" s="75"/>
      <c r="O18" s="49">
        <v>84</v>
      </c>
      <c r="P18" s="49">
        <v>71</v>
      </c>
      <c r="Q18" s="49">
        <v>42</v>
      </c>
      <c r="R18" s="49">
        <v>73</v>
      </c>
      <c r="S18" s="49">
        <v>84</v>
      </c>
      <c r="T18" s="49">
        <f t="shared" si="4"/>
        <v>354</v>
      </c>
      <c r="U18" s="49">
        <v>55</v>
      </c>
      <c r="V18" s="49">
        <v>66</v>
      </c>
      <c r="W18" s="49">
        <v>80</v>
      </c>
      <c r="X18" s="49">
        <v>72</v>
      </c>
      <c r="Y18" s="49">
        <v>67</v>
      </c>
      <c r="Z18" s="49">
        <f t="shared" si="5"/>
        <v>340</v>
      </c>
      <c r="AA18" s="49">
        <f t="shared" si="6"/>
        <v>694</v>
      </c>
      <c r="AB18" s="10"/>
      <c r="AC18" s="66" t="s">
        <v>4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4.25" customHeight="1">
      <c r="A19" s="12">
        <v>10</v>
      </c>
      <c r="B19" s="66" t="s">
        <v>36</v>
      </c>
      <c r="C19" s="49">
        <f t="shared" si="0"/>
        <v>0</v>
      </c>
      <c r="D19" s="49">
        <f t="shared" si="1"/>
        <v>0</v>
      </c>
      <c r="E19" s="61">
        <f t="shared" si="2"/>
        <v>0</v>
      </c>
      <c r="F19" s="73"/>
      <c r="G19" s="101"/>
      <c r="H19" s="55">
        <v>1049</v>
      </c>
      <c r="I19" s="56" t="s">
        <v>91</v>
      </c>
      <c r="J19" s="49">
        <f t="shared" si="3"/>
        <v>0</v>
      </c>
      <c r="K19" s="49"/>
      <c r="L19" s="49"/>
      <c r="M19" s="49"/>
      <c r="N19" s="75"/>
      <c r="O19" s="49"/>
      <c r="P19" s="49"/>
      <c r="Q19" s="49"/>
      <c r="R19" s="49"/>
      <c r="S19" s="49"/>
      <c r="T19" s="49">
        <f t="shared" si="4"/>
        <v>0</v>
      </c>
      <c r="U19" s="49"/>
      <c r="V19" s="49"/>
      <c r="W19" s="49"/>
      <c r="X19" s="49"/>
      <c r="Y19" s="49"/>
      <c r="Z19" s="49">
        <f t="shared" si="5"/>
        <v>0</v>
      </c>
      <c r="AA19" s="49">
        <f t="shared" si="6"/>
        <v>0</v>
      </c>
      <c r="AB19" s="10"/>
      <c r="AC19" s="66" t="s">
        <v>36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4.25" customHeight="1">
      <c r="A20" s="12"/>
      <c r="C20" s="60"/>
      <c r="D20" s="60"/>
      <c r="E20" s="60"/>
      <c r="J20" s="57"/>
      <c r="K20" s="57"/>
      <c r="L20" s="79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4.25" customHeight="1">
      <c r="A21" s="12"/>
      <c r="B21" s="66"/>
      <c r="C21" s="49"/>
      <c r="D21" s="49"/>
      <c r="E21" s="65"/>
      <c r="F21" s="74"/>
      <c r="H21" s="55"/>
      <c r="I21" s="82"/>
      <c r="J21" s="49"/>
      <c r="K21" s="61"/>
      <c r="L21" s="75"/>
      <c r="M21" s="75"/>
      <c r="N21" s="75"/>
      <c r="O21" s="49"/>
      <c r="P21" s="49"/>
      <c r="Q21" s="49"/>
      <c r="R21" s="49"/>
      <c r="S21" s="49"/>
      <c r="T21" s="61"/>
      <c r="U21" s="49"/>
      <c r="V21" s="49"/>
      <c r="W21" s="49"/>
      <c r="X21" s="49"/>
      <c r="Y21" s="49"/>
      <c r="Z21" s="61"/>
      <c r="AA21" s="61"/>
      <c r="AB21" s="10"/>
      <c r="AC21" s="66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4.25" customHeight="1">
      <c r="A22" s="12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4.25" customHeight="1">
      <c r="A23" s="12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4.25" customHeight="1">
      <c r="A24" s="12"/>
      <c r="B24" s="66"/>
      <c r="C24" s="49"/>
      <c r="D24" s="49"/>
      <c r="E24" s="65"/>
      <c r="F24" s="12"/>
      <c r="H24" s="55"/>
      <c r="I24" s="56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61"/>
      <c r="U24" s="49"/>
      <c r="V24" s="49"/>
      <c r="W24" s="49"/>
      <c r="X24" s="49"/>
      <c r="Y24" s="49"/>
      <c r="Z24" s="61"/>
      <c r="AA24" s="61"/>
      <c r="AB24" s="10"/>
      <c r="AC24" s="66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4.25" customHeight="1">
      <c r="A25" s="12"/>
      <c r="B25" s="40"/>
      <c r="C25" s="49"/>
      <c r="D25" s="49"/>
      <c r="E25" s="65"/>
      <c r="F25" s="12"/>
      <c r="H25" s="55"/>
      <c r="I25" s="56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1"/>
      <c r="U25" s="49"/>
      <c r="V25" s="49"/>
      <c r="W25" s="49"/>
      <c r="X25" s="49"/>
      <c r="Y25" s="49"/>
      <c r="Z25" s="61"/>
      <c r="AA25" s="61"/>
      <c r="AB25" s="10"/>
      <c r="AC25" s="66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4.25" customHeight="1">
      <c r="A26" s="12"/>
      <c r="B26" s="83"/>
      <c r="C26" s="49"/>
      <c r="D26" s="49"/>
      <c r="E26" s="65"/>
      <c r="F26" s="11"/>
      <c r="H26" s="55"/>
      <c r="I26" s="82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61"/>
      <c r="U26" s="49"/>
      <c r="V26" s="49"/>
      <c r="W26" s="49"/>
      <c r="X26" s="49"/>
      <c r="Y26" s="49"/>
      <c r="Z26" s="61"/>
      <c r="AA26" s="61"/>
      <c r="AB26" s="10"/>
      <c r="AC26" s="8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4.25" customHeight="1">
      <c r="A27" s="12"/>
      <c r="B27" s="46"/>
      <c r="C27" s="17"/>
      <c r="D27" s="17"/>
      <c r="E27" s="24"/>
      <c r="F27" s="11"/>
      <c r="H27" s="5"/>
      <c r="I27" s="28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6"/>
      <c r="U27" s="17"/>
      <c r="V27" s="17"/>
      <c r="W27" s="17"/>
      <c r="X27" s="17"/>
      <c r="Y27" s="17"/>
      <c r="Z27" s="16"/>
      <c r="AA27" s="16"/>
      <c r="AC27" s="3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4.25" customHeight="1">
      <c r="A28" s="12"/>
      <c r="B28" s="46"/>
      <c r="C28" s="17"/>
      <c r="D28" s="17"/>
      <c r="E28" s="24"/>
      <c r="F28" s="11"/>
      <c r="H28" s="5"/>
      <c r="I28" s="2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6"/>
      <c r="U28" s="17"/>
      <c r="V28" s="17"/>
      <c r="W28" s="17"/>
      <c r="X28" s="17"/>
      <c r="Y28" s="17"/>
      <c r="Z28" s="16"/>
      <c r="AA28" s="16"/>
      <c r="AC28" s="3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4.25" customHeight="1">
      <c r="A29" s="12"/>
      <c r="B29" s="46"/>
      <c r="C29" s="17"/>
      <c r="D29" s="17"/>
      <c r="E29" s="24"/>
      <c r="F29" s="11"/>
      <c r="H29" s="5"/>
      <c r="I29" s="28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6"/>
      <c r="U29" s="17"/>
      <c r="V29" s="17"/>
      <c r="W29" s="17"/>
      <c r="X29" s="17"/>
      <c r="Y29" s="17"/>
      <c r="Z29" s="16"/>
      <c r="AA29" s="16"/>
      <c r="AC29" s="3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4.25" customHeight="1">
      <c r="A30" s="12"/>
      <c r="B30" s="46"/>
      <c r="C30" s="17"/>
      <c r="D30" s="17"/>
      <c r="E30" s="24"/>
      <c r="F30" s="11"/>
      <c r="H30" s="5"/>
      <c r="I30" s="2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6"/>
      <c r="U30" s="17"/>
      <c r="V30" s="17"/>
      <c r="W30" s="17"/>
      <c r="X30" s="17"/>
      <c r="Y30" s="17"/>
      <c r="Z30" s="16"/>
      <c r="AA30" s="16"/>
      <c r="AC30" s="3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4.25" customHeight="1">
      <c r="A31" s="12"/>
      <c r="B31" s="46"/>
      <c r="C31" s="17"/>
      <c r="D31" s="17"/>
      <c r="E31" s="24"/>
      <c r="F31" s="11"/>
      <c r="H31" s="5"/>
      <c r="I31" s="28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6"/>
      <c r="U31" s="17"/>
      <c r="V31" s="17"/>
      <c r="W31" s="17"/>
      <c r="X31" s="17"/>
      <c r="Y31" s="17"/>
      <c r="Z31" s="16"/>
      <c r="AA31" s="16"/>
      <c r="AC31" s="3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4.25" customHeight="1">
      <c r="A32" s="12"/>
      <c r="B32" s="46"/>
      <c r="C32" s="17"/>
      <c r="D32" s="17"/>
      <c r="E32" s="24"/>
      <c r="F32" s="11"/>
      <c r="H32" s="5"/>
      <c r="I32" s="28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6"/>
      <c r="U32" s="17"/>
      <c r="V32" s="17"/>
      <c r="W32" s="17"/>
      <c r="X32" s="17"/>
      <c r="Y32" s="17"/>
      <c r="Z32" s="16"/>
      <c r="AA32" s="16"/>
      <c r="AC32" s="3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6" ht="14.25" customHeight="1">
      <c r="A33" s="12"/>
      <c r="B33" s="46"/>
      <c r="C33" s="17"/>
      <c r="D33" s="17"/>
      <c r="E33" s="24"/>
      <c r="F33" s="11"/>
      <c r="H33" s="5"/>
      <c r="I33" s="28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6"/>
      <c r="U33" s="17"/>
      <c r="V33" s="17"/>
      <c r="W33" s="17"/>
      <c r="X33" s="17"/>
      <c r="Y33" s="17"/>
      <c r="Z33" s="16"/>
      <c r="AA33" s="16"/>
      <c r="AC33" s="3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6" ht="14.25" customHeight="1">
      <c r="A34" s="12"/>
      <c r="B34" s="46"/>
      <c r="C34" s="17"/>
      <c r="D34" s="17"/>
      <c r="E34" s="24"/>
      <c r="F34" s="11"/>
      <c r="H34" s="5"/>
      <c r="I34" s="28"/>
      <c r="J34" s="17"/>
      <c r="K34" s="76"/>
      <c r="L34" s="17"/>
      <c r="M34" s="17"/>
      <c r="N34" s="17"/>
      <c r="O34" s="17"/>
      <c r="P34" s="17"/>
      <c r="Q34" s="17"/>
      <c r="R34" s="17"/>
      <c r="S34" s="17"/>
      <c r="T34" s="16"/>
      <c r="U34" s="17"/>
      <c r="V34" s="17"/>
      <c r="W34" s="17"/>
      <c r="X34" s="17"/>
      <c r="Y34" s="17"/>
      <c r="Z34" s="16"/>
      <c r="AA34" s="16"/>
      <c r="AC34" s="3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6" ht="14.25" customHeight="1">
      <c r="A35" s="12"/>
      <c r="B35" s="46"/>
      <c r="C35" s="17"/>
      <c r="D35" s="17"/>
      <c r="E35" s="24"/>
      <c r="F35" s="11"/>
      <c r="H35" s="5"/>
      <c r="I35" s="28"/>
      <c r="J35" s="17"/>
      <c r="K35" s="76"/>
      <c r="L35" s="17"/>
      <c r="M35" s="17"/>
      <c r="N35" s="17"/>
      <c r="O35" s="17"/>
      <c r="P35" s="17"/>
      <c r="Q35" s="17"/>
      <c r="R35" s="17"/>
      <c r="S35" s="17"/>
      <c r="T35" s="16"/>
      <c r="U35" s="17"/>
      <c r="V35" s="17"/>
      <c r="W35" s="17"/>
      <c r="X35" s="17"/>
      <c r="Y35" s="17"/>
      <c r="Z35" s="16"/>
      <c r="AA35" s="16"/>
      <c r="AC35" s="3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6" ht="14.25" customHeight="1">
      <c r="A36" s="12"/>
      <c r="B36" s="46"/>
      <c r="C36" s="17"/>
      <c r="D36" s="17"/>
      <c r="E36" s="24"/>
      <c r="F36" s="11"/>
      <c r="H36" s="5"/>
      <c r="I36" s="28"/>
      <c r="J36" s="17"/>
      <c r="K36" s="76"/>
      <c r="L36" s="17"/>
      <c r="M36" s="17"/>
      <c r="N36" s="17"/>
      <c r="O36" s="17"/>
      <c r="P36" s="17"/>
      <c r="Q36" s="17"/>
      <c r="R36" s="17"/>
      <c r="S36" s="17"/>
      <c r="T36" s="16"/>
      <c r="U36" s="17"/>
      <c r="V36" s="17"/>
      <c r="W36" s="17"/>
      <c r="X36" s="17"/>
      <c r="Y36" s="17"/>
      <c r="Z36" s="16"/>
      <c r="AA36" s="16"/>
      <c r="AC36" s="3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6" ht="6" customHeight="1">
      <c r="A37" s="12"/>
      <c r="B37" s="14"/>
      <c r="C37" s="12"/>
      <c r="D37" s="12"/>
      <c r="E37" s="12"/>
      <c r="F37" s="12"/>
      <c r="H37" s="17"/>
      <c r="I37" s="17"/>
      <c r="J37" s="17"/>
      <c r="K37" s="76"/>
      <c r="L37" s="17"/>
      <c r="M37" s="17"/>
      <c r="N37" s="17"/>
      <c r="O37" s="17"/>
      <c r="P37" s="17"/>
      <c r="Q37" s="17"/>
      <c r="R37" s="17"/>
      <c r="S37" s="17"/>
      <c r="T37" s="16"/>
      <c r="U37" s="17"/>
      <c r="V37" s="17"/>
      <c r="W37" s="17"/>
      <c r="X37" s="17"/>
      <c r="Y37" s="17"/>
      <c r="Z37" s="16"/>
      <c r="AA37" s="16"/>
      <c r="AB37" s="10"/>
      <c r="AC37" s="1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6" ht="11.45" customHeight="1">
      <c r="A38" s="12"/>
      <c r="B38" s="285"/>
      <c r="C38" s="17"/>
      <c r="D38" s="17"/>
      <c r="E38" s="17"/>
      <c r="F38" s="12"/>
      <c r="H38" s="27"/>
      <c r="I38" s="38"/>
      <c r="J38" s="17"/>
      <c r="K38" s="76"/>
      <c r="L38" s="17"/>
      <c r="M38" s="17"/>
      <c r="N38" s="17"/>
      <c r="O38" s="19"/>
      <c r="P38" s="19"/>
      <c r="Q38" s="19"/>
      <c r="R38" s="19"/>
      <c r="S38" s="19"/>
      <c r="T38" s="16"/>
      <c r="U38" s="19"/>
      <c r="V38" s="19"/>
      <c r="W38" s="19"/>
      <c r="X38" s="19"/>
      <c r="Y38" s="19"/>
      <c r="Z38" s="23"/>
      <c r="AA38" s="16"/>
      <c r="AB38" s="10"/>
      <c r="AC38" s="285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6" ht="11.45" customHeight="1">
      <c r="A39" s="12"/>
      <c r="B39" s="285"/>
      <c r="C39" s="17"/>
      <c r="D39" s="18"/>
      <c r="E39" s="17"/>
      <c r="F39" s="12"/>
      <c r="H39" s="27"/>
      <c r="I39" s="38"/>
      <c r="J39" s="17"/>
      <c r="K39" s="80"/>
      <c r="L39" s="43"/>
      <c r="M39" s="43"/>
      <c r="N39" s="43"/>
      <c r="O39" s="44"/>
      <c r="P39" s="44"/>
      <c r="Q39" s="44"/>
      <c r="R39" s="44"/>
      <c r="S39" s="44"/>
      <c r="T39" s="45"/>
      <c r="U39" s="44"/>
      <c r="V39" s="44"/>
      <c r="W39" s="44"/>
      <c r="X39" s="44"/>
      <c r="Y39" s="44"/>
      <c r="Z39" s="45"/>
      <c r="AA39" s="45"/>
      <c r="AB39" s="10"/>
      <c r="AC39" s="28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T39" s="2"/>
    </row>
    <row r="40" spans="1:46" ht="5.0999999999999996" customHeight="1">
      <c r="A40" s="12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6" ht="14.25" customHeight="1">
      <c r="A41" s="12"/>
      <c r="B41" s="46"/>
      <c r="C41" s="17"/>
      <c r="D41" s="17"/>
      <c r="E41" s="24"/>
      <c r="F41" s="1"/>
      <c r="H41" s="5"/>
      <c r="I41" s="21"/>
      <c r="J41" s="17"/>
      <c r="K41" s="76"/>
      <c r="L41" s="17"/>
      <c r="M41" s="17"/>
      <c r="N41" s="17"/>
      <c r="O41" s="17"/>
      <c r="P41" s="17"/>
      <c r="Q41" s="17"/>
      <c r="R41" s="17"/>
      <c r="S41" s="17"/>
      <c r="T41" s="16"/>
      <c r="U41" s="17"/>
      <c r="V41" s="17"/>
      <c r="W41" s="17"/>
      <c r="X41" s="17"/>
      <c r="Y41" s="17"/>
      <c r="Z41" s="16"/>
      <c r="AA41" s="16"/>
      <c r="AB41" s="10"/>
      <c r="AC41" s="3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6" ht="14.25" customHeight="1">
      <c r="A42" s="12"/>
      <c r="B42" s="48"/>
      <c r="C42" s="17"/>
      <c r="D42" s="17"/>
      <c r="E42" s="24"/>
      <c r="F42" s="12"/>
      <c r="H42" s="5"/>
      <c r="I42" s="28"/>
      <c r="J42" s="17"/>
      <c r="K42" s="76"/>
      <c r="L42" s="17"/>
      <c r="M42" s="17"/>
      <c r="N42" s="17"/>
      <c r="O42" s="17"/>
      <c r="P42" s="17"/>
      <c r="Q42" s="17"/>
      <c r="R42" s="17"/>
      <c r="S42" s="17"/>
      <c r="T42" s="16"/>
      <c r="U42" s="17"/>
      <c r="V42" s="17"/>
      <c r="W42" s="17"/>
      <c r="X42" s="17"/>
      <c r="Y42" s="17"/>
      <c r="Z42" s="16"/>
      <c r="AA42" s="16"/>
      <c r="AB42" s="10"/>
      <c r="AC42" s="3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6" ht="14.25" customHeight="1">
      <c r="A43" s="12"/>
      <c r="B43" s="46"/>
      <c r="C43" s="17"/>
      <c r="D43" s="17"/>
      <c r="E43" s="24"/>
      <c r="F43" s="11"/>
      <c r="H43" s="5"/>
      <c r="I43" s="28"/>
      <c r="J43" s="17"/>
      <c r="K43" s="76"/>
      <c r="L43" s="17"/>
      <c r="M43" s="17"/>
      <c r="N43" s="17"/>
      <c r="O43" s="17"/>
      <c r="P43" s="17"/>
      <c r="Q43" s="17"/>
      <c r="R43" s="17"/>
      <c r="S43" s="17"/>
      <c r="T43" s="16"/>
      <c r="U43" s="17"/>
      <c r="V43" s="17"/>
      <c r="W43" s="17"/>
      <c r="X43" s="17"/>
      <c r="Y43" s="17"/>
      <c r="Z43" s="16"/>
      <c r="AA43" s="16"/>
      <c r="AB43" s="10"/>
      <c r="AC43" s="3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6" ht="14.25" customHeight="1">
      <c r="A44" s="12"/>
      <c r="B44" s="46"/>
      <c r="C44" s="17"/>
      <c r="D44" s="17"/>
      <c r="E44" s="24"/>
      <c r="F44" s="1"/>
      <c r="H44" s="16"/>
      <c r="I44" s="21"/>
      <c r="J44" s="17"/>
      <c r="K44" s="76"/>
      <c r="L44" s="17"/>
      <c r="M44" s="17"/>
      <c r="N44" s="17"/>
      <c r="O44" s="17"/>
      <c r="P44" s="17"/>
      <c r="Q44" s="17"/>
      <c r="R44" s="17"/>
      <c r="S44" s="17"/>
      <c r="T44" s="16"/>
      <c r="U44" s="17"/>
      <c r="V44" s="17"/>
      <c r="W44" s="17"/>
      <c r="X44" s="17"/>
      <c r="Y44" s="17"/>
      <c r="Z44" s="16"/>
      <c r="AA44" s="16"/>
      <c r="AB44" s="10"/>
      <c r="AC44" s="3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6" ht="14.25" customHeight="1">
      <c r="A45" s="12"/>
      <c r="C45" s="17"/>
      <c r="D45" s="17"/>
      <c r="E45" s="24"/>
      <c r="F45" s="1"/>
      <c r="H45" s="16"/>
      <c r="I45" s="21"/>
      <c r="J45" s="17"/>
      <c r="K45" s="76"/>
      <c r="L45" s="17"/>
      <c r="M45" s="17"/>
      <c r="N45" s="17"/>
      <c r="O45" s="17"/>
      <c r="P45" s="17"/>
      <c r="Q45" s="17"/>
      <c r="R45" s="17"/>
      <c r="S45" s="17"/>
      <c r="T45" s="16"/>
      <c r="U45" s="17"/>
      <c r="V45" s="17"/>
      <c r="W45" s="17"/>
      <c r="X45" s="17"/>
      <c r="Y45" s="17"/>
      <c r="Z45" s="16"/>
      <c r="AA45" s="16"/>
      <c r="AB45" s="10"/>
      <c r="AC45" s="3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6" ht="14.25" customHeight="1">
      <c r="A46" s="12"/>
      <c r="C46" s="17"/>
      <c r="D46" s="17"/>
      <c r="E46" s="24"/>
      <c r="F46" s="11"/>
      <c r="J46" s="17"/>
      <c r="K46" s="76"/>
      <c r="L46" s="17"/>
      <c r="M46" s="17"/>
      <c r="N46" s="17"/>
      <c r="O46" s="17"/>
      <c r="P46" s="17"/>
      <c r="Q46" s="17"/>
      <c r="R46" s="17"/>
      <c r="S46" s="17"/>
      <c r="T46" s="16"/>
      <c r="U46" s="17"/>
      <c r="V46" s="17"/>
      <c r="W46" s="17"/>
      <c r="X46" s="17"/>
      <c r="Y46" s="17"/>
      <c r="Z46" s="16"/>
      <c r="AA46" s="16"/>
      <c r="AB46" s="10"/>
      <c r="AC46" s="3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6" ht="14.25" customHeight="1">
      <c r="A47" s="12"/>
      <c r="C47" s="17"/>
      <c r="D47" s="17"/>
      <c r="E47" s="17"/>
      <c r="F47" s="12"/>
      <c r="J47" s="17"/>
      <c r="K47" s="76"/>
      <c r="L47" s="17"/>
      <c r="M47" s="17"/>
      <c r="N47" s="17"/>
      <c r="O47" s="17"/>
      <c r="P47" s="17"/>
      <c r="Q47" s="17"/>
      <c r="R47" s="17"/>
      <c r="S47" s="17"/>
      <c r="T47" s="16"/>
      <c r="U47" s="17"/>
      <c r="V47" s="17"/>
      <c r="W47" s="17"/>
      <c r="X47" s="17"/>
      <c r="Y47" s="17"/>
      <c r="Z47" s="16"/>
      <c r="AA47" s="16"/>
      <c r="AB47" s="10"/>
      <c r="AC47" s="3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6" ht="6" customHeight="1">
      <c r="A48" s="12"/>
      <c r="B48" s="14"/>
      <c r="C48" s="12"/>
      <c r="D48" s="12"/>
      <c r="E48" s="12"/>
      <c r="F48" s="12"/>
      <c r="H48" s="17"/>
      <c r="I48" s="17"/>
      <c r="J48" s="17"/>
      <c r="K48" s="76"/>
      <c r="L48" s="17"/>
      <c r="M48" s="17"/>
      <c r="N48" s="17"/>
      <c r="O48" s="17"/>
      <c r="P48" s="17"/>
      <c r="Q48" s="17"/>
      <c r="R48" s="17"/>
      <c r="S48" s="17"/>
      <c r="T48" s="16"/>
      <c r="U48" s="17"/>
      <c r="V48" s="17"/>
      <c r="W48" s="17"/>
      <c r="X48" s="17"/>
      <c r="Y48" s="17"/>
      <c r="Z48" s="16"/>
      <c r="AA48" s="16"/>
      <c r="AB48" s="10"/>
      <c r="AC48" s="14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6" ht="11.45" customHeight="1">
      <c r="A49" s="10"/>
      <c r="B49" s="285"/>
      <c r="C49" s="17"/>
      <c r="D49" s="17"/>
      <c r="E49" s="17"/>
      <c r="F49" s="12"/>
      <c r="H49" s="27"/>
      <c r="I49" s="38"/>
      <c r="J49" s="17"/>
      <c r="K49" s="76"/>
      <c r="L49" s="17"/>
      <c r="M49" s="17"/>
      <c r="N49" s="17"/>
      <c r="O49" s="19"/>
      <c r="P49" s="19"/>
      <c r="Q49" s="19"/>
      <c r="R49" s="19"/>
      <c r="S49" s="19"/>
      <c r="T49" s="16"/>
      <c r="U49" s="19"/>
      <c r="V49" s="19"/>
      <c r="W49" s="19"/>
      <c r="X49" s="19"/>
      <c r="Y49" s="19"/>
      <c r="Z49" s="23"/>
      <c r="AA49" s="16"/>
      <c r="AB49" s="10"/>
      <c r="AC49" s="285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6" ht="11.45" customHeight="1">
      <c r="A50" s="10"/>
      <c r="B50" s="285"/>
      <c r="C50" s="17"/>
      <c r="D50" s="18"/>
      <c r="E50" s="17"/>
      <c r="F50" s="12"/>
      <c r="H50" s="27"/>
      <c r="I50" s="38"/>
      <c r="J50" s="17"/>
      <c r="K50" s="80"/>
      <c r="L50" s="43"/>
      <c r="M50" s="43"/>
      <c r="N50" s="43"/>
      <c r="O50" s="44"/>
      <c r="P50" s="44"/>
      <c r="Q50" s="44"/>
      <c r="R50" s="44"/>
      <c r="S50" s="44"/>
      <c r="T50" s="45"/>
      <c r="U50" s="44"/>
      <c r="V50" s="44"/>
      <c r="W50" s="44"/>
      <c r="X50" s="44"/>
      <c r="Y50" s="44"/>
      <c r="Z50" s="45"/>
      <c r="AA50" s="45"/>
      <c r="AB50" s="10"/>
      <c r="AC50" s="285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6" ht="6" customHeight="1">
      <c r="A51" s="10"/>
      <c r="B51" s="15"/>
      <c r="C51" s="17"/>
      <c r="D51" s="17"/>
      <c r="E51" s="17"/>
      <c r="H51" s="17"/>
      <c r="I51" s="17"/>
      <c r="J51" s="17"/>
      <c r="K51" s="76"/>
      <c r="L51" s="17"/>
      <c r="M51" s="17"/>
      <c r="N51" s="17"/>
      <c r="O51" s="17"/>
      <c r="P51" s="17"/>
      <c r="Q51" s="17"/>
      <c r="R51" s="17"/>
      <c r="S51" s="17"/>
      <c r="T51" s="16"/>
      <c r="U51" s="17"/>
      <c r="V51" s="17"/>
      <c r="W51" s="17"/>
      <c r="X51" s="17"/>
      <c r="Y51" s="17"/>
      <c r="Z51" s="16"/>
      <c r="AA51" s="16"/>
      <c r="AB51" s="10"/>
      <c r="AC51" s="15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T51" s="2"/>
    </row>
    <row r="52" spans="1:46" ht="14.25" customHeight="1">
      <c r="A52" s="12"/>
      <c r="B52" s="37"/>
      <c r="C52" s="17"/>
      <c r="D52" s="17"/>
      <c r="E52" s="24"/>
      <c r="H52" s="17"/>
      <c r="I52" s="21"/>
      <c r="J52" s="17"/>
      <c r="K52" s="76"/>
      <c r="L52" s="17"/>
      <c r="M52" s="17"/>
      <c r="N52" s="17"/>
      <c r="O52" s="17"/>
      <c r="P52" s="17"/>
      <c r="Q52" s="17"/>
      <c r="R52" s="17"/>
      <c r="S52" s="17"/>
      <c r="T52" s="16"/>
      <c r="U52" s="17"/>
      <c r="V52" s="17"/>
      <c r="W52" s="17"/>
      <c r="X52" s="17"/>
      <c r="Y52" s="17"/>
      <c r="Z52" s="16"/>
      <c r="AA52" s="16"/>
      <c r="AB52" s="10"/>
      <c r="AC52" s="37"/>
    </row>
    <row r="53" spans="1:46" ht="14.25" customHeight="1">
      <c r="A53" s="12"/>
      <c r="B53" s="37"/>
      <c r="C53" s="17"/>
      <c r="D53" s="17"/>
      <c r="E53" s="24"/>
      <c r="F53" s="1"/>
      <c r="H53" s="17"/>
      <c r="I53" s="21"/>
      <c r="J53" s="17"/>
      <c r="K53" s="76"/>
      <c r="L53" s="17"/>
      <c r="M53" s="17"/>
      <c r="N53" s="17"/>
      <c r="O53" s="17"/>
      <c r="P53" s="17"/>
      <c r="Q53" s="17"/>
      <c r="R53" s="17"/>
      <c r="S53" s="17"/>
      <c r="T53" s="16"/>
      <c r="U53" s="17"/>
      <c r="V53" s="17"/>
      <c r="W53" s="17"/>
      <c r="X53" s="17"/>
      <c r="Y53" s="17"/>
      <c r="Z53" s="16"/>
      <c r="AA53" s="16"/>
      <c r="AB53" s="10"/>
      <c r="AC53" s="15"/>
    </row>
    <row r="54" spans="1:46" ht="14.25" customHeight="1">
      <c r="A54" s="12"/>
      <c r="B54" s="15"/>
      <c r="C54" s="17"/>
      <c r="D54" s="17"/>
      <c r="E54" s="17"/>
      <c r="F54" s="12"/>
      <c r="H54" s="17"/>
      <c r="I54" s="17"/>
      <c r="J54" s="17"/>
      <c r="K54" s="76"/>
      <c r="L54" s="17"/>
      <c r="M54" s="17"/>
      <c r="N54" s="17"/>
      <c r="O54" s="17"/>
      <c r="P54" s="17"/>
      <c r="Q54" s="17"/>
      <c r="R54" s="17"/>
      <c r="S54" s="17"/>
      <c r="T54" s="16"/>
      <c r="U54" s="17"/>
      <c r="V54" s="17"/>
      <c r="W54" s="17"/>
      <c r="X54" s="17"/>
      <c r="Y54" s="17"/>
      <c r="Z54" s="16"/>
      <c r="AA54" s="16"/>
      <c r="AB54" s="10"/>
      <c r="AC54" s="15"/>
    </row>
    <row r="55" spans="1:46" ht="14.25" customHeight="1">
      <c r="A55" s="12"/>
      <c r="B55" s="15"/>
      <c r="C55" s="17"/>
      <c r="D55" s="17"/>
      <c r="E55" s="17"/>
      <c r="F55" s="12"/>
      <c r="G55" s="17"/>
      <c r="H55" s="17"/>
      <c r="I55" s="38"/>
      <c r="J55" s="17"/>
      <c r="K55" s="76"/>
      <c r="L55" s="17"/>
      <c r="M55" s="17"/>
      <c r="N55" s="17"/>
      <c r="O55" s="17"/>
      <c r="P55" s="17"/>
      <c r="Q55" s="17"/>
      <c r="R55" s="17"/>
      <c r="S55" s="17"/>
      <c r="T55" s="16"/>
      <c r="U55" s="17"/>
      <c r="V55" s="17"/>
      <c r="W55" s="17"/>
      <c r="X55" s="17"/>
      <c r="Y55" s="17"/>
      <c r="Z55" s="16"/>
      <c r="AA55" s="16"/>
      <c r="AB55" s="10"/>
      <c r="AC55" s="15"/>
    </row>
    <row r="56" spans="1:46" ht="14.25" customHeight="1">
      <c r="A56" s="12"/>
      <c r="B56" s="15"/>
      <c r="C56" s="17"/>
      <c r="D56" s="17"/>
      <c r="E56" s="17"/>
      <c r="F56" s="17"/>
      <c r="G56" s="17"/>
      <c r="H56" s="17"/>
      <c r="I56" s="39"/>
      <c r="J56" s="17"/>
      <c r="K56" s="76"/>
      <c r="L56" s="17"/>
      <c r="M56" s="17"/>
      <c r="N56" s="17"/>
      <c r="O56" s="17"/>
      <c r="P56" s="17"/>
      <c r="Q56" s="17"/>
      <c r="R56" s="17"/>
      <c r="S56" s="17"/>
      <c r="T56" s="16"/>
      <c r="U56" s="17"/>
      <c r="V56" s="17"/>
      <c r="W56" s="17"/>
      <c r="X56" s="17"/>
      <c r="Y56" s="17"/>
      <c r="Z56" s="16"/>
      <c r="AA56" s="16"/>
      <c r="AB56" s="10"/>
      <c r="AC56" s="15"/>
    </row>
    <row r="57" spans="1:46" ht="12" customHeight="1">
      <c r="A57" s="12"/>
      <c r="B57" s="15"/>
      <c r="C57" s="17"/>
      <c r="D57" s="17"/>
      <c r="E57" s="17"/>
      <c r="F57" s="12"/>
      <c r="G57" s="17"/>
      <c r="H57" s="17"/>
      <c r="I57" s="17"/>
      <c r="J57" s="17"/>
      <c r="K57" s="76"/>
      <c r="L57" s="17"/>
      <c r="M57" s="17"/>
      <c r="N57" s="17"/>
      <c r="O57" s="17"/>
      <c r="P57" s="17"/>
      <c r="Q57" s="17"/>
      <c r="R57" s="17"/>
      <c r="S57" s="17"/>
      <c r="T57" s="16"/>
      <c r="U57" s="17"/>
      <c r="V57" s="17"/>
      <c r="W57" s="17"/>
      <c r="X57" s="17"/>
      <c r="Y57" s="17"/>
      <c r="Z57" s="16"/>
      <c r="AA57" s="16"/>
      <c r="AB57" s="10"/>
      <c r="AC57" s="15"/>
    </row>
    <row r="58" spans="1:46" ht="12" customHeight="1">
      <c r="A58" s="12"/>
      <c r="B58" s="33"/>
      <c r="C58" s="17"/>
      <c r="D58" s="17"/>
      <c r="E58" s="17"/>
      <c r="F58" s="12"/>
      <c r="G58" s="17"/>
      <c r="H58" s="5"/>
      <c r="I58" s="28"/>
      <c r="J58" s="17"/>
      <c r="K58" s="76"/>
      <c r="L58" s="17"/>
      <c r="M58" s="17"/>
      <c r="N58" s="17"/>
      <c r="O58" s="17"/>
      <c r="P58" s="17"/>
      <c r="Q58" s="17"/>
      <c r="R58" s="17"/>
      <c r="S58" s="17"/>
      <c r="T58" s="16"/>
      <c r="U58" s="17"/>
      <c r="V58" s="17"/>
      <c r="W58" s="17"/>
      <c r="X58" s="17"/>
      <c r="Y58" s="17"/>
      <c r="Z58" s="16"/>
      <c r="AA58" s="16"/>
      <c r="AB58" s="10"/>
      <c r="AC58" s="33"/>
    </row>
    <row r="59" spans="1:46" ht="12" customHeight="1">
      <c r="A59" s="12"/>
      <c r="B59" s="33"/>
      <c r="C59" s="17"/>
      <c r="D59" s="17"/>
      <c r="E59" s="17"/>
      <c r="F59" s="12"/>
      <c r="G59" s="17"/>
      <c r="H59" s="5"/>
      <c r="I59" s="28"/>
      <c r="J59" s="17"/>
      <c r="K59" s="76"/>
      <c r="L59" s="17"/>
      <c r="M59" s="17"/>
      <c r="N59" s="17"/>
      <c r="O59" s="17"/>
      <c r="P59" s="17"/>
      <c r="Q59" s="17"/>
      <c r="R59" s="17"/>
      <c r="S59" s="17"/>
      <c r="T59" s="16"/>
      <c r="U59" s="17"/>
      <c r="V59" s="17"/>
      <c r="W59" s="17"/>
      <c r="X59" s="17"/>
      <c r="Y59" s="17"/>
      <c r="Z59" s="16"/>
      <c r="AA59" s="16"/>
      <c r="AB59" s="10"/>
      <c r="AC59" s="10"/>
    </row>
    <row r="60" spans="1:46" ht="12" customHeight="1">
      <c r="A60" s="12"/>
      <c r="B60" s="37"/>
      <c r="C60" s="17"/>
      <c r="D60" s="17"/>
      <c r="E60" s="17"/>
      <c r="F60" s="12"/>
      <c r="G60" s="17"/>
      <c r="H60" s="16"/>
      <c r="I60" s="17"/>
      <c r="J60" s="17"/>
      <c r="K60" s="76"/>
      <c r="L60" s="17"/>
      <c r="M60" s="17"/>
      <c r="N60" s="17"/>
      <c r="O60" s="17"/>
      <c r="P60" s="17"/>
      <c r="Q60" s="17"/>
      <c r="R60" s="17"/>
      <c r="S60" s="17"/>
      <c r="T60" s="16"/>
      <c r="U60" s="17"/>
      <c r="V60" s="17"/>
      <c r="W60" s="17"/>
      <c r="X60" s="17"/>
      <c r="Y60" s="17"/>
      <c r="Z60" s="16"/>
      <c r="AA60" s="16"/>
      <c r="AB60" s="10"/>
      <c r="AC60" s="15"/>
    </row>
    <row r="61" spans="1:46" ht="12" customHeight="1">
      <c r="A61" s="10"/>
      <c r="B61" s="37"/>
      <c r="C61" s="17"/>
      <c r="D61" s="17"/>
      <c r="E61" s="17"/>
      <c r="F61" s="12"/>
      <c r="G61" s="17"/>
      <c r="H61" s="16"/>
      <c r="I61" s="17"/>
      <c r="J61" s="17"/>
      <c r="K61" s="76"/>
      <c r="L61" s="17"/>
      <c r="M61" s="17"/>
      <c r="N61" s="17"/>
      <c r="O61" s="17"/>
      <c r="P61" s="17"/>
      <c r="Q61" s="17"/>
      <c r="R61" s="17"/>
      <c r="S61" s="17"/>
      <c r="T61" s="16"/>
      <c r="U61" s="17"/>
      <c r="V61" s="17"/>
      <c r="W61" s="17"/>
      <c r="X61" s="17"/>
      <c r="Y61" s="17"/>
      <c r="Z61" s="16"/>
      <c r="AA61" s="16"/>
      <c r="AB61" s="10"/>
      <c r="AC61" s="10"/>
    </row>
    <row r="62" spans="1:46" ht="12" customHeight="1">
      <c r="A62" s="10"/>
      <c r="B62" s="37"/>
      <c r="C62" s="17"/>
      <c r="D62" s="17"/>
      <c r="E62" s="17"/>
      <c r="F62" s="12"/>
      <c r="G62" s="17"/>
      <c r="H62" s="16"/>
      <c r="I62" s="17"/>
      <c r="J62" s="17"/>
      <c r="K62" s="76"/>
      <c r="L62" s="17"/>
      <c r="M62" s="17"/>
      <c r="N62" s="17"/>
      <c r="O62" s="17"/>
      <c r="P62" s="17"/>
      <c r="Q62" s="17"/>
      <c r="R62" s="17"/>
      <c r="S62" s="17"/>
      <c r="T62" s="16"/>
      <c r="U62" s="17"/>
      <c r="V62" s="17"/>
      <c r="W62" s="17"/>
      <c r="X62" s="17"/>
      <c r="Y62" s="17"/>
      <c r="Z62" s="16"/>
      <c r="AA62" s="16"/>
      <c r="AB62" s="10"/>
      <c r="AC62" s="10"/>
    </row>
    <row r="63" spans="1:46" ht="12" customHeight="1">
      <c r="A63" s="10"/>
      <c r="B63" s="37"/>
      <c r="C63" s="17"/>
      <c r="D63" s="17"/>
      <c r="E63" s="17"/>
      <c r="F63" s="12"/>
      <c r="G63" s="17"/>
      <c r="H63" s="16"/>
      <c r="I63" s="17"/>
      <c r="J63" s="17"/>
      <c r="K63" s="76"/>
      <c r="L63" s="17"/>
      <c r="M63" s="17"/>
      <c r="N63" s="17"/>
      <c r="O63" s="17"/>
      <c r="P63" s="17"/>
      <c r="Q63" s="17"/>
      <c r="R63" s="17"/>
      <c r="S63" s="17"/>
      <c r="T63" s="16"/>
      <c r="U63" s="17"/>
      <c r="V63" s="17"/>
      <c r="W63" s="17"/>
      <c r="X63" s="17"/>
      <c r="Y63" s="17"/>
      <c r="Z63" s="16"/>
      <c r="AA63" s="16"/>
      <c r="AB63" s="10"/>
      <c r="AC63" s="14"/>
      <c r="AD63" s="3"/>
      <c r="AE63" s="3"/>
      <c r="AF63" s="3"/>
      <c r="AG63" s="3"/>
    </row>
    <row r="64" spans="1:46" ht="12" customHeight="1">
      <c r="A64" s="10"/>
      <c r="B64" s="37"/>
      <c r="C64" s="17"/>
      <c r="D64" s="17"/>
      <c r="E64" s="17"/>
      <c r="F64" s="13"/>
      <c r="G64" s="17"/>
      <c r="H64" s="16"/>
      <c r="I64" s="17"/>
      <c r="J64" s="17"/>
      <c r="K64" s="76"/>
      <c r="L64" s="17"/>
      <c r="M64" s="17"/>
      <c r="N64" s="17"/>
      <c r="O64" s="17"/>
      <c r="P64" s="17"/>
      <c r="Q64" s="17"/>
      <c r="R64" s="17"/>
      <c r="S64" s="17"/>
      <c r="T64" s="16"/>
      <c r="U64" s="17"/>
      <c r="V64" s="17"/>
      <c r="W64" s="17"/>
      <c r="X64" s="17"/>
      <c r="Y64" s="17"/>
      <c r="Z64" s="16"/>
      <c r="AA64" s="16"/>
      <c r="AB64" s="10"/>
      <c r="AC64" s="15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ht="12" customHeight="1">
      <c r="A65" s="10"/>
      <c r="B65" s="37"/>
      <c r="C65" s="17"/>
      <c r="D65" s="17"/>
      <c r="E65" s="17"/>
      <c r="F65" s="13"/>
      <c r="G65" s="17"/>
      <c r="H65" s="16"/>
      <c r="I65" s="17"/>
      <c r="J65" s="17"/>
      <c r="K65" s="76"/>
      <c r="L65" s="17"/>
      <c r="M65" s="17"/>
      <c r="N65" s="17"/>
      <c r="O65" s="17"/>
      <c r="P65" s="17"/>
      <c r="Q65" s="17"/>
      <c r="R65" s="17"/>
      <c r="S65" s="17"/>
      <c r="T65" s="16"/>
      <c r="U65" s="17"/>
      <c r="V65" s="17"/>
      <c r="W65" s="17"/>
      <c r="X65" s="17"/>
      <c r="Y65" s="17"/>
      <c r="Z65" s="16"/>
      <c r="AA65" s="16"/>
      <c r="AB65" s="10"/>
      <c r="AC65" s="15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ht="12" customHeight="1">
      <c r="A66" s="10"/>
      <c r="B66" s="37"/>
      <c r="C66" s="17"/>
      <c r="D66" s="17"/>
      <c r="E66" s="17"/>
      <c r="F66" s="13"/>
      <c r="G66" s="17"/>
      <c r="H66" s="16"/>
      <c r="I66" s="17"/>
      <c r="J66" s="17"/>
      <c r="K66" s="76"/>
      <c r="L66" s="17"/>
      <c r="M66" s="17"/>
      <c r="N66" s="17"/>
      <c r="O66" s="17"/>
      <c r="P66" s="17"/>
      <c r="Q66" s="17"/>
      <c r="R66" s="17"/>
      <c r="S66" s="17"/>
      <c r="T66" s="16"/>
      <c r="U66" s="17"/>
      <c r="V66" s="17"/>
      <c r="W66" s="17"/>
      <c r="X66" s="17"/>
      <c r="Y66" s="17"/>
      <c r="Z66" s="16"/>
      <c r="AA66" s="16"/>
      <c r="AB66" s="10"/>
      <c r="AC66" s="15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ht="12" customHeight="1">
      <c r="A67" s="12"/>
      <c r="B67" s="37"/>
      <c r="C67" s="17"/>
      <c r="D67" s="17"/>
      <c r="E67" s="17"/>
      <c r="F67" s="12"/>
      <c r="G67" s="17"/>
      <c r="H67" s="16"/>
      <c r="I67" s="17"/>
      <c r="J67" s="17"/>
      <c r="K67" s="76"/>
      <c r="L67" s="17"/>
      <c r="M67" s="17"/>
      <c r="N67" s="17"/>
      <c r="O67" s="17"/>
      <c r="P67" s="17"/>
      <c r="Q67" s="17"/>
      <c r="R67" s="17"/>
      <c r="S67" s="17"/>
      <c r="T67" s="16"/>
      <c r="U67" s="17"/>
      <c r="V67" s="17"/>
      <c r="W67" s="17"/>
      <c r="X67" s="17"/>
      <c r="Y67" s="17"/>
      <c r="Z67" s="16"/>
      <c r="AA67" s="16"/>
      <c r="AB67" s="10"/>
      <c r="AC67" s="14"/>
      <c r="AD67" s="3"/>
      <c r="AE67" s="3"/>
      <c r="AF67" s="3"/>
      <c r="AG67" s="3"/>
    </row>
    <row r="68" spans="1:44" ht="12" customHeight="1">
      <c r="A68" s="10"/>
      <c r="B68" s="37"/>
      <c r="C68" s="17"/>
      <c r="D68" s="17"/>
      <c r="E68" s="17"/>
      <c r="F68" s="12"/>
      <c r="G68" s="17"/>
      <c r="H68" s="16"/>
      <c r="I68" s="17"/>
      <c r="J68" s="17"/>
      <c r="K68" s="76"/>
      <c r="L68" s="17"/>
      <c r="M68" s="17"/>
      <c r="N68" s="17"/>
      <c r="O68" s="17"/>
      <c r="P68" s="17"/>
      <c r="Q68" s="17"/>
      <c r="R68" s="17"/>
      <c r="S68" s="17"/>
      <c r="T68" s="16"/>
      <c r="U68" s="17"/>
      <c r="V68" s="17"/>
      <c r="W68" s="17"/>
      <c r="X68" s="17"/>
      <c r="Y68" s="17"/>
      <c r="Z68" s="16"/>
      <c r="AA68" s="16"/>
      <c r="AB68" s="10"/>
      <c r="AC68" s="10"/>
    </row>
    <row r="69" spans="1:44" ht="12" customHeight="1">
      <c r="A69" s="10"/>
      <c r="B69" s="37"/>
      <c r="C69" s="17"/>
      <c r="D69" s="17"/>
      <c r="E69" s="17"/>
      <c r="F69" s="13"/>
      <c r="G69" s="17"/>
      <c r="H69" s="16"/>
      <c r="I69" s="17"/>
      <c r="J69" s="17"/>
      <c r="K69" s="76"/>
      <c r="L69" s="17"/>
      <c r="M69" s="17"/>
      <c r="N69" s="17"/>
      <c r="O69" s="17"/>
      <c r="P69" s="17"/>
      <c r="Q69" s="17"/>
      <c r="R69" s="17"/>
      <c r="S69" s="17"/>
      <c r="T69" s="16"/>
      <c r="U69" s="17"/>
      <c r="V69" s="17"/>
      <c r="W69" s="17"/>
      <c r="X69" s="17"/>
      <c r="Y69" s="17"/>
      <c r="Z69" s="16"/>
      <c r="AA69" s="16"/>
      <c r="AB69" s="10"/>
      <c r="AC69" s="15"/>
    </row>
    <row r="70" spans="1:44">
      <c r="A70" s="10"/>
      <c r="B70" s="37"/>
      <c r="C70" s="17"/>
      <c r="D70" s="17"/>
      <c r="E70" s="17"/>
      <c r="F70" s="13"/>
      <c r="G70" s="17"/>
      <c r="H70" s="16"/>
      <c r="I70" s="17"/>
      <c r="J70" s="17"/>
      <c r="K70" s="76"/>
      <c r="L70" s="17"/>
      <c r="M70" s="17"/>
      <c r="N70" s="17"/>
      <c r="O70" s="17"/>
      <c r="P70" s="17"/>
      <c r="Q70" s="17"/>
      <c r="R70" s="17"/>
      <c r="S70" s="17"/>
      <c r="T70" s="16"/>
      <c r="U70" s="17"/>
      <c r="V70" s="17"/>
      <c r="W70" s="17"/>
      <c r="X70" s="17"/>
      <c r="Y70" s="17"/>
      <c r="Z70" s="16"/>
      <c r="AA70" s="16"/>
      <c r="AB70" s="10"/>
      <c r="AC70" s="15"/>
    </row>
    <row r="71" spans="1:44">
      <c r="A71" s="10"/>
      <c r="B71" s="37"/>
      <c r="C71" s="17"/>
      <c r="D71" s="17"/>
      <c r="E71" s="17"/>
      <c r="F71" s="13"/>
      <c r="G71" s="17"/>
      <c r="H71" s="16"/>
      <c r="I71" s="17"/>
      <c r="J71" s="17"/>
      <c r="K71" s="76"/>
      <c r="L71" s="17"/>
      <c r="M71" s="17"/>
      <c r="N71" s="17"/>
      <c r="O71" s="17"/>
      <c r="P71" s="17"/>
      <c r="Q71" s="17"/>
      <c r="R71" s="17"/>
      <c r="S71" s="17"/>
      <c r="T71" s="16"/>
      <c r="U71" s="17"/>
      <c r="V71" s="17"/>
      <c r="W71" s="17"/>
      <c r="X71" s="17"/>
      <c r="Y71" s="17"/>
      <c r="Z71" s="16"/>
      <c r="AA71" s="16"/>
      <c r="AB71" s="10"/>
      <c r="AC71" s="15"/>
    </row>
    <row r="72" spans="1:44">
      <c r="C72" s="17"/>
      <c r="D72" s="17"/>
      <c r="E72" s="17"/>
      <c r="F72" s="13"/>
      <c r="G72" s="17"/>
      <c r="H72" s="16"/>
      <c r="I72" s="17"/>
      <c r="J72" s="17"/>
      <c r="K72" s="76"/>
      <c r="L72" s="17"/>
      <c r="M72" s="17"/>
      <c r="N72" s="17"/>
      <c r="O72" s="17"/>
      <c r="P72" s="17"/>
      <c r="Q72" s="17"/>
      <c r="R72" s="17"/>
      <c r="S72" s="17"/>
      <c r="T72" s="16"/>
      <c r="U72" s="17"/>
      <c r="V72" s="17"/>
      <c r="W72" s="17"/>
      <c r="X72" s="17"/>
      <c r="Y72" s="17"/>
      <c r="Z72" s="16"/>
      <c r="AA72" s="16"/>
      <c r="AB72" s="10"/>
      <c r="AC72" s="15"/>
    </row>
    <row r="73" spans="1:44">
      <c r="C73" s="17"/>
      <c r="D73" s="17"/>
      <c r="E73" s="24"/>
      <c r="F73" s="12"/>
      <c r="G73" s="17"/>
      <c r="H73" s="5"/>
      <c r="I73" s="28"/>
      <c r="J73" s="17"/>
      <c r="K73" s="76"/>
      <c r="L73" s="17"/>
      <c r="M73" s="17"/>
      <c r="N73" s="17"/>
      <c r="O73" s="17"/>
      <c r="P73" s="17"/>
      <c r="Q73" s="17"/>
      <c r="R73" s="17"/>
      <c r="S73" s="17"/>
      <c r="T73" s="16"/>
      <c r="U73" s="17"/>
      <c r="V73" s="17"/>
      <c r="W73" s="17"/>
      <c r="X73" s="17"/>
      <c r="Y73" s="17"/>
      <c r="Z73" s="16"/>
      <c r="AA73" s="16"/>
      <c r="AB73" s="10"/>
      <c r="AC73" s="33"/>
    </row>
    <row r="74" spans="1:44">
      <c r="C74" s="17"/>
      <c r="D74" s="17"/>
      <c r="E74" s="17"/>
      <c r="F74" s="12"/>
      <c r="G74" s="17"/>
      <c r="H74" s="5"/>
      <c r="I74" s="28"/>
      <c r="J74" s="17"/>
      <c r="K74" s="76"/>
      <c r="L74" s="17"/>
      <c r="M74" s="17"/>
      <c r="N74" s="17"/>
      <c r="O74" s="17"/>
      <c r="P74" s="17"/>
      <c r="Q74" s="17"/>
      <c r="R74" s="17"/>
      <c r="S74" s="17"/>
      <c r="T74" s="16"/>
      <c r="U74" s="17"/>
      <c r="V74" s="17"/>
      <c r="W74" s="17"/>
      <c r="X74" s="17"/>
      <c r="Y74" s="17"/>
      <c r="Z74" s="16"/>
      <c r="AA74" s="16"/>
      <c r="AB74" s="10"/>
      <c r="AC74" s="33"/>
    </row>
    <row r="75" spans="1:44">
      <c r="C75" s="17"/>
      <c r="D75" s="17"/>
      <c r="E75" s="17"/>
      <c r="F75" s="17"/>
      <c r="G75" s="17"/>
      <c r="H75" s="5"/>
      <c r="I75" s="28"/>
      <c r="J75" s="17"/>
      <c r="K75" s="76"/>
      <c r="L75" s="17"/>
      <c r="M75" s="17"/>
      <c r="N75" s="17"/>
      <c r="O75" s="17"/>
      <c r="P75" s="17"/>
      <c r="Q75" s="17"/>
      <c r="R75" s="17"/>
      <c r="S75" s="17"/>
      <c r="T75" s="16"/>
      <c r="U75" s="17"/>
      <c r="V75" s="17"/>
      <c r="W75" s="17"/>
      <c r="X75" s="17"/>
      <c r="Y75" s="17"/>
      <c r="Z75" s="16"/>
      <c r="AA75" s="16"/>
      <c r="AB75" s="10"/>
      <c r="AC75" s="33"/>
      <c r="AD75" s="33"/>
    </row>
    <row r="76" spans="1:44">
      <c r="C76" s="17"/>
      <c r="D76" s="17"/>
      <c r="E76" s="24"/>
      <c r="F76" s="11"/>
      <c r="G76" s="17"/>
      <c r="H76" s="5"/>
      <c r="I76" s="28"/>
      <c r="J76" s="17"/>
      <c r="K76" s="76"/>
      <c r="L76" s="17"/>
      <c r="M76" s="17"/>
      <c r="N76" s="17"/>
      <c r="O76" s="17"/>
      <c r="P76" s="17"/>
      <c r="Q76" s="17"/>
      <c r="R76" s="17"/>
      <c r="S76" s="17"/>
      <c r="T76" s="16"/>
      <c r="U76" s="17"/>
      <c r="V76" s="17"/>
      <c r="W76" s="17"/>
      <c r="X76" s="17"/>
      <c r="Y76" s="17"/>
      <c r="Z76" s="16"/>
      <c r="AA76" s="16"/>
      <c r="AB76" s="10"/>
      <c r="AC76" s="33"/>
    </row>
    <row r="77" spans="1:44">
      <c r="C77" s="17"/>
      <c r="D77" s="17"/>
      <c r="E77" s="17"/>
      <c r="G77" s="17"/>
      <c r="H77" s="5"/>
      <c r="I77" s="28"/>
      <c r="J77" s="17"/>
      <c r="K77" s="76"/>
      <c r="L77" s="17"/>
      <c r="M77" s="17"/>
      <c r="N77" s="17"/>
      <c r="O77" s="17"/>
      <c r="P77" s="17"/>
      <c r="Q77" s="17"/>
      <c r="R77" s="17"/>
      <c r="S77" s="17"/>
      <c r="T77" s="16"/>
      <c r="U77" s="17"/>
      <c r="V77" s="17"/>
      <c r="W77" s="17"/>
      <c r="X77" s="17"/>
      <c r="Y77" s="17"/>
      <c r="Z77" s="16"/>
      <c r="AA77" s="16"/>
    </row>
    <row r="78" spans="1:44">
      <c r="C78" s="17"/>
      <c r="D78" s="17"/>
      <c r="E78" s="24"/>
      <c r="F78" s="11"/>
      <c r="G78" s="17"/>
      <c r="H78" s="5"/>
      <c r="I78" s="28"/>
      <c r="J78" s="17"/>
      <c r="K78" s="76"/>
      <c r="L78" s="17"/>
      <c r="M78" s="17"/>
      <c r="N78" s="17"/>
      <c r="O78" s="17"/>
      <c r="P78" s="17"/>
      <c r="Q78" s="17"/>
      <c r="R78" s="17"/>
      <c r="S78" s="17"/>
      <c r="T78" s="16"/>
      <c r="U78" s="17"/>
      <c r="V78" s="17"/>
      <c r="W78" s="17"/>
      <c r="X78" s="17"/>
      <c r="Y78" s="17"/>
      <c r="Z78" s="16"/>
      <c r="AA78" s="16"/>
    </row>
    <row r="79" spans="1:44">
      <c r="C79" s="17"/>
      <c r="D79" s="17"/>
      <c r="E79" s="24"/>
      <c r="F79" s="12"/>
      <c r="G79" s="17"/>
      <c r="H79" s="5"/>
      <c r="I79" s="28"/>
      <c r="J79" s="17"/>
      <c r="K79" s="76"/>
      <c r="L79" s="17"/>
      <c r="M79" s="17"/>
      <c r="N79" s="17"/>
      <c r="O79" s="17"/>
      <c r="P79" s="17"/>
      <c r="Q79" s="17"/>
      <c r="R79" s="17"/>
      <c r="S79" s="17"/>
      <c r="T79" s="16"/>
      <c r="U79" s="17"/>
      <c r="V79" s="17"/>
      <c r="W79" s="17"/>
      <c r="X79" s="17"/>
      <c r="Y79" s="17"/>
      <c r="Z79" s="16"/>
      <c r="AA79" s="16"/>
      <c r="AB79" s="10"/>
      <c r="AC79" s="33"/>
    </row>
    <row r="80" spans="1:44">
      <c r="H80" s="5"/>
      <c r="I80" s="28"/>
      <c r="J80" s="17"/>
    </row>
    <row r="81" spans="3:27">
      <c r="H81" s="5"/>
      <c r="I81" s="28"/>
      <c r="J81" s="17"/>
    </row>
    <row r="82" spans="3:27">
      <c r="C82" s="17"/>
      <c r="D82" s="17"/>
      <c r="E82" s="17"/>
      <c r="F82" s="13"/>
      <c r="H82" s="5"/>
      <c r="I82" s="28"/>
      <c r="J82" s="17"/>
      <c r="K82" s="76"/>
      <c r="L82" s="17"/>
      <c r="M82" s="17"/>
      <c r="N82" s="17"/>
      <c r="O82" s="17"/>
      <c r="P82" s="17"/>
      <c r="Q82" s="17"/>
      <c r="R82" s="17"/>
      <c r="S82" s="17"/>
      <c r="T82" s="16"/>
      <c r="U82" s="17"/>
      <c r="V82" s="17"/>
      <c r="W82" s="17"/>
      <c r="X82" s="17"/>
      <c r="Y82" s="17"/>
      <c r="Z82" s="16"/>
      <c r="AA82" s="16"/>
    </row>
    <row r="83" spans="3:27">
      <c r="C83" s="17"/>
      <c r="D83" s="17"/>
      <c r="E83" s="17"/>
      <c r="F83" s="13"/>
      <c r="H83" s="5"/>
      <c r="I83" s="28"/>
      <c r="J83" s="17"/>
      <c r="K83" s="76"/>
      <c r="L83" s="17"/>
      <c r="M83" s="17"/>
      <c r="N83" s="17"/>
      <c r="O83" s="17"/>
      <c r="P83" s="17"/>
      <c r="Q83" s="17"/>
      <c r="R83" s="17"/>
      <c r="S83" s="17"/>
      <c r="T83" s="16"/>
      <c r="U83" s="17"/>
      <c r="V83" s="17"/>
      <c r="W83" s="17"/>
      <c r="X83" s="17"/>
      <c r="Y83" s="17"/>
      <c r="Z83" s="16"/>
      <c r="AA83" s="16"/>
    </row>
    <row r="84" spans="3:27">
      <c r="Y84" s="37"/>
      <c r="Z84" s="16"/>
    </row>
    <row r="85" spans="3:27">
      <c r="Y85" s="33"/>
      <c r="Z85" s="16"/>
    </row>
    <row r="86" spans="3:27">
      <c r="Y86" s="33"/>
      <c r="Z86" s="16"/>
    </row>
    <row r="87" spans="3:27">
      <c r="X87" s="12"/>
      <c r="Y87" s="33"/>
      <c r="Z87" s="16"/>
    </row>
    <row r="88" spans="3:27">
      <c r="Y88" s="33"/>
      <c r="Z88" s="16"/>
    </row>
    <row r="89" spans="3:27">
      <c r="Y89" s="33"/>
      <c r="Z89" s="16"/>
    </row>
    <row r="90" spans="3:27">
      <c r="Y90" s="33"/>
      <c r="Z90" s="16"/>
    </row>
    <row r="91" spans="3:27">
      <c r="X91" s="12"/>
      <c r="Y91" s="33"/>
      <c r="Z91" s="16"/>
    </row>
    <row r="92" spans="3:27">
      <c r="Y92" s="33"/>
    </row>
    <row r="93" spans="3:27">
      <c r="Y93" s="33"/>
    </row>
    <row r="94" spans="3:27">
      <c r="Y94" s="33"/>
      <c r="Z94" s="16"/>
    </row>
    <row r="95" spans="3:27">
      <c r="Y95" s="33"/>
      <c r="Z95" s="16"/>
    </row>
  </sheetData>
  <sortState ref="B10:AC19">
    <sortCondition descending="1" ref="E10:E19"/>
  </sortState>
  <mergeCells count="8">
    <mergeCell ref="AC49:AC50"/>
    <mergeCell ref="AC8:AC9"/>
    <mergeCell ref="AC38:AC39"/>
    <mergeCell ref="B49:B50"/>
    <mergeCell ref="B8:B9"/>
    <mergeCell ref="B38:B39"/>
    <mergeCell ref="E3:H3"/>
    <mergeCell ref="U5:X5"/>
  </mergeCells>
  <phoneticPr fontId="0" type="noConversion"/>
  <printOptions gridLines="1"/>
  <pageMargins left="0.27559055118110237" right="0" top="0.39370078740157483" bottom="0" header="0.51181102362204722" footer="0.51181102362204722"/>
  <pageSetup paperSize="9" orientation="portrait" horizontalDpi="4294967294" verticalDpi="360" r:id="rId1"/>
  <headerFooter alignWithMargins="0"/>
  <drawing r:id="rId2"/>
  <legacyDrawing r:id="rId3"/>
  <controls>
    <control shapeId="4108" r:id="rId4" name="CommandButton1"/>
    <control shapeId="4109" r:id="rId5" name="CommandButton2"/>
    <control shapeId="4110" r:id="rId6" name="CommandButton3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2"/>
  <dimension ref="A1:BT94"/>
  <sheetViews>
    <sheetView workbookViewId="0">
      <pane xSplit="2" topLeftCell="C1" activePane="topRight" state="frozen"/>
      <selection pane="topRight" activeCell="A2" sqref="A2:XFD2"/>
    </sheetView>
  </sheetViews>
  <sheetFormatPr defaultRowHeight="12.75"/>
  <cols>
    <col min="1" max="1" width="4.140625" style="3" customWidth="1"/>
    <col min="2" max="2" width="27.140625" customWidth="1"/>
    <col min="3" max="3" width="11.85546875" customWidth="1"/>
    <col min="4" max="4" width="9.7109375" hidden="1" customWidth="1"/>
    <col min="5" max="5" width="11.140625" customWidth="1"/>
    <col min="6" max="6" width="8.85546875" hidden="1" customWidth="1"/>
    <col min="7" max="7" width="7.28515625" customWidth="1"/>
    <col min="8" max="8" width="3.7109375" customWidth="1"/>
    <col min="9" max="9" width="6.28515625" hidden="1" customWidth="1"/>
    <col min="10" max="11" width="6.85546875" hidden="1" customWidth="1"/>
    <col min="12" max="12" width="6.28515625" hidden="1" customWidth="1"/>
    <col min="13" max="13" width="7.5703125" hidden="1" customWidth="1"/>
    <col min="14" max="14" width="6.28515625" hidden="1" customWidth="1"/>
    <col min="15" max="15" width="6.5703125" hidden="1" customWidth="1"/>
    <col min="16" max="20" width="6.28515625" hidden="1" customWidth="1"/>
    <col min="21" max="21" width="7.7109375" customWidth="1"/>
    <col min="22" max="22" width="7" customWidth="1"/>
    <col min="23" max="23" width="7" hidden="1" customWidth="1"/>
    <col min="24" max="24" width="7" style="7" hidden="1" customWidth="1"/>
    <col min="25" max="25" width="6.28515625" style="7" hidden="1" customWidth="1"/>
    <col min="26" max="26" width="7" style="7" hidden="1" customWidth="1"/>
    <col min="27" max="32" width="6.28515625" hidden="1" customWidth="1"/>
    <col min="33" max="33" width="6.28515625" style="7" hidden="1" customWidth="1"/>
    <col min="34" max="34" width="6.28515625" hidden="1" customWidth="1"/>
    <col min="35" max="35" width="9" style="7" hidden="1" customWidth="1"/>
    <col min="36" max="37" width="6.28515625" style="7" hidden="1" customWidth="1"/>
    <col min="38" max="38" width="7" style="7" hidden="1" customWidth="1"/>
    <col min="39" max="40" width="7" hidden="1" customWidth="1"/>
    <col min="41" max="41" width="6.28515625" hidden="1" customWidth="1"/>
    <col min="42" max="44" width="6.7109375" hidden="1" customWidth="1"/>
    <col min="45" max="46" width="6.28515625" hidden="1" customWidth="1"/>
    <col min="47" max="47" width="7" hidden="1" customWidth="1"/>
    <col min="48" max="49" width="6.28515625" hidden="1" customWidth="1"/>
    <col min="50" max="50" width="7" hidden="1" customWidth="1"/>
    <col min="51" max="51" width="7.42578125" hidden="1" customWidth="1"/>
    <col min="52" max="64" width="9.140625" hidden="1" customWidth="1"/>
    <col min="65" max="71" width="9.140625" customWidth="1"/>
  </cols>
  <sheetData>
    <row r="1" spans="1:72" ht="20.100000000000001" hidden="1" customHeight="1">
      <c r="C1" s="2"/>
      <c r="D1" s="2"/>
      <c r="E1" s="2"/>
      <c r="F1" s="2"/>
      <c r="G1" s="2"/>
      <c r="H1" s="91"/>
      <c r="J1" s="2"/>
      <c r="K1" s="2"/>
      <c r="V1" s="2"/>
    </row>
    <row r="2" spans="1:72" ht="20.100000000000001" hidden="1" customHeight="1">
      <c r="C2" s="2"/>
      <c r="D2" s="2"/>
      <c r="E2" s="2"/>
      <c r="F2" s="2"/>
      <c r="G2" s="2"/>
      <c r="H2" s="91"/>
      <c r="J2" s="2"/>
      <c r="K2" s="2"/>
      <c r="V2" s="2"/>
    </row>
    <row r="3" spans="1:72" ht="23.25" customHeight="1">
      <c r="B3" s="95" t="s">
        <v>94</v>
      </c>
      <c r="D3" s="107"/>
      <c r="G3" s="92"/>
      <c r="K3" s="101" t="s">
        <v>128</v>
      </c>
      <c r="U3" s="101"/>
      <c r="AA3" s="74"/>
      <c r="AH3" s="108" t="s">
        <v>93</v>
      </c>
      <c r="AI3" s="106"/>
      <c r="AJ3" s="25"/>
      <c r="BA3" s="96"/>
      <c r="BB3" s="96"/>
      <c r="BC3" s="96"/>
      <c r="BD3" s="96"/>
    </row>
    <row r="4" spans="1:72" ht="19.5" customHeight="1">
      <c r="A4" s="17"/>
      <c r="B4" s="104" t="s">
        <v>84</v>
      </c>
      <c r="C4" s="61" t="s">
        <v>20</v>
      </c>
      <c r="D4" s="61" t="s">
        <v>28</v>
      </c>
      <c r="E4" s="61" t="s">
        <v>28</v>
      </c>
      <c r="F4" s="61" t="s">
        <v>28</v>
      </c>
      <c r="G4" s="61" t="s">
        <v>21</v>
      </c>
      <c r="H4" s="22"/>
      <c r="I4" s="49" t="s">
        <v>81</v>
      </c>
      <c r="J4" s="49" t="s">
        <v>50</v>
      </c>
      <c r="K4" s="49" t="s">
        <v>12</v>
      </c>
      <c r="L4" s="49" t="s">
        <v>13</v>
      </c>
      <c r="M4" s="49" t="s">
        <v>14</v>
      </c>
      <c r="N4" s="49" t="s">
        <v>15</v>
      </c>
      <c r="O4" s="49" t="s">
        <v>16</v>
      </c>
      <c r="P4" s="49" t="s">
        <v>17</v>
      </c>
      <c r="Q4" s="49" t="s">
        <v>18</v>
      </c>
      <c r="R4" s="49" t="s">
        <v>67</v>
      </c>
      <c r="S4" s="49" t="s">
        <v>68</v>
      </c>
      <c r="T4" s="49" t="s">
        <v>69</v>
      </c>
      <c r="U4" s="49" t="s">
        <v>70</v>
      </c>
      <c r="V4" s="49" t="s">
        <v>71</v>
      </c>
      <c r="W4" s="49" t="s">
        <v>72</v>
      </c>
      <c r="X4" s="49" t="s">
        <v>73</v>
      </c>
      <c r="Y4" s="49" t="s">
        <v>74</v>
      </c>
      <c r="Z4" s="49" t="s">
        <v>75</v>
      </c>
      <c r="AA4" s="49" t="s">
        <v>76</v>
      </c>
      <c r="AB4" s="49" t="s">
        <v>77</v>
      </c>
      <c r="AC4" s="49" t="s">
        <v>78</v>
      </c>
      <c r="AD4" s="49" t="s">
        <v>79</v>
      </c>
      <c r="AE4" s="49" t="s">
        <v>80</v>
      </c>
      <c r="AF4" s="49" t="s">
        <v>86</v>
      </c>
      <c r="AG4" s="50" t="s">
        <v>53</v>
      </c>
      <c r="AH4" s="50" t="s">
        <v>54</v>
      </c>
      <c r="AI4" s="49" t="s">
        <v>55</v>
      </c>
      <c r="AJ4" s="49" t="s">
        <v>56</v>
      </c>
      <c r="AK4" s="49" t="s">
        <v>57</v>
      </c>
      <c r="AL4" s="49" t="s">
        <v>58</v>
      </c>
      <c r="AM4" s="49" t="s">
        <v>59</v>
      </c>
      <c r="AN4" s="49" t="s">
        <v>60</v>
      </c>
      <c r="AO4" s="49" t="s">
        <v>61</v>
      </c>
      <c r="AP4" s="49" t="s">
        <v>62</v>
      </c>
      <c r="AQ4" s="49" t="s">
        <v>63</v>
      </c>
      <c r="AR4" s="49" t="s">
        <v>64</v>
      </c>
      <c r="AS4" s="49" t="s">
        <v>82</v>
      </c>
      <c r="AU4" s="49"/>
      <c r="AV4" s="49"/>
      <c r="AW4" s="49"/>
      <c r="AX4" s="49"/>
      <c r="AY4" s="49"/>
      <c r="AZ4" s="49"/>
      <c r="BA4" s="97"/>
      <c r="BB4" s="97"/>
      <c r="BC4" s="97"/>
      <c r="BD4" s="97"/>
      <c r="BE4" s="60"/>
      <c r="BF4" s="288"/>
      <c r="BG4" s="49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</row>
    <row r="5" spans="1:72" ht="15" customHeight="1">
      <c r="A5" s="17"/>
      <c r="B5" s="40"/>
      <c r="C5" s="93" t="s">
        <v>126</v>
      </c>
      <c r="D5" s="61" t="s">
        <v>19</v>
      </c>
      <c r="E5" s="61" t="s">
        <v>29</v>
      </c>
      <c r="F5" s="61" t="s">
        <v>23</v>
      </c>
      <c r="G5" s="61" t="s">
        <v>22</v>
      </c>
      <c r="H5" s="22"/>
      <c r="I5" s="51" t="s">
        <v>95</v>
      </c>
      <c r="J5" s="52" t="s">
        <v>96</v>
      </c>
      <c r="K5" s="86">
        <v>41900</v>
      </c>
      <c r="L5" s="52" t="s">
        <v>97</v>
      </c>
      <c r="M5" s="51">
        <v>43010</v>
      </c>
      <c r="N5" s="51">
        <v>43017</v>
      </c>
      <c r="O5" s="52" t="s">
        <v>98</v>
      </c>
      <c r="P5" s="52" t="s">
        <v>99</v>
      </c>
      <c r="Q5" s="52" t="s">
        <v>100</v>
      </c>
      <c r="R5" s="52" t="s">
        <v>101</v>
      </c>
      <c r="S5" s="52" t="s">
        <v>102</v>
      </c>
      <c r="T5" s="52" t="s">
        <v>103</v>
      </c>
      <c r="U5" s="52" t="s">
        <v>104</v>
      </c>
      <c r="V5" s="52" t="s">
        <v>132</v>
      </c>
      <c r="W5" s="52" t="s">
        <v>133</v>
      </c>
      <c r="X5" s="54" t="s">
        <v>134</v>
      </c>
      <c r="Y5" s="54" t="s">
        <v>105</v>
      </c>
      <c r="Z5" s="54" t="s">
        <v>106</v>
      </c>
      <c r="AA5" s="54" t="s">
        <v>107</v>
      </c>
      <c r="AB5" s="54" t="s">
        <v>108</v>
      </c>
      <c r="AC5" s="52" t="s">
        <v>109</v>
      </c>
      <c r="AD5" s="52" t="s">
        <v>110</v>
      </c>
      <c r="AE5" s="53" t="s">
        <v>111</v>
      </c>
      <c r="AF5" s="53" t="s">
        <v>112</v>
      </c>
      <c r="AG5" s="53" t="s">
        <v>113</v>
      </c>
      <c r="AH5" s="52" t="s">
        <v>114</v>
      </c>
      <c r="AI5" s="52" t="s">
        <v>115</v>
      </c>
      <c r="AJ5" s="52" t="s">
        <v>116</v>
      </c>
      <c r="AK5" s="52" t="s">
        <v>117</v>
      </c>
      <c r="AL5" s="52" t="s">
        <v>118</v>
      </c>
      <c r="AM5" s="52" t="s">
        <v>119</v>
      </c>
      <c r="AN5" s="52" t="s">
        <v>120</v>
      </c>
      <c r="AO5" s="52" t="s">
        <v>121</v>
      </c>
      <c r="AP5" s="52" t="s">
        <v>122</v>
      </c>
      <c r="AQ5" s="52" t="s">
        <v>123</v>
      </c>
      <c r="AR5" s="52" t="s">
        <v>124</v>
      </c>
      <c r="AS5" s="52" t="s">
        <v>125</v>
      </c>
      <c r="AT5" s="52"/>
      <c r="AU5" s="52"/>
      <c r="AV5" s="52"/>
      <c r="AW5" s="52"/>
      <c r="AX5" s="52"/>
      <c r="AY5" s="52"/>
      <c r="AZ5" s="52"/>
      <c r="BA5" s="97"/>
      <c r="BB5" s="97"/>
      <c r="BC5" s="97"/>
      <c r="BD5" s="97"/>
      <c r="BE5" s="60"/>
      <c r="BF5" s="288"/>
      <c r="BG5" s="52"/>
      <c r="BS5" s="94"/>
      <c r="BT5" s="94"/>
    </row>
    <row r="6" spans="1:72" ht="6.75" customHeight="1">
      <c r="A6" s="17"/>
      <c r="B6" s="15"/>
      <c r="C6" s="16"/>
      <c r="D6" s="16"/>
      <c r="E6" s="16"/>
      <c r="F6" s="16"/>
      <c r="G6" s="17"/>
      <c r="H6" s="22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22"/>
      <c r="Y6"/>
      <c r="Z6" s="49"/>
      <c r="AA6" s="49"/>
      <c r="AB6" s="49"/>
      <c r="AC6" s="49"/>
      <c r="AD6" s="49"/>
      <c r="AE6" s="49"/>
      <c r="AF6" s="49"/>
      <c r="AG6" s="50"/>
      <c r="AH6" s="49"/>
      <c r="AI6" s="50"/>
      <c r="AJ6" s="50"/>
      <c r="AL6" s="29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9"/>
      <c r="AY6" s="15"/>
      <c r="BA6" s="96"/>
      <c r="BB6" s="96"/>
      <c r="BC6" s="96"/>
      <c r="BD6" s="96"/>
    </row>
    <row r="7" spans="1:72" ht="6.75" customHeight="1">
      <c r="A7" s="17"/>
      <c r="B7" s="15"/>
      <c r="C7" s="16"/>
      <c r="D7" s="16"/>
      <c r="E7" s="16"/>
      <c r="F7" s="16"/>
      <c r="G7" s="17"/>
      <c r="H7" s="22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2"/>
      <c r="Y7" s="22"/>
      <c r="Z7" s="22"/>
      <c r="AA7" s="17"/>
      <c r="AB7" s="17"/>
      <c r="AC7" s="17"/>
      <c r="AD7" s="17"/>
      <c r="AE7" s="17"/>
      <c r="AF7" s="17"/>
      <c r="AG7" s="22"/>
      <c r="AH7" s="17"/>
      <c r="AI7" s="22"/>
      <c r="AJ7" s="22"/>
      <c r="AL7" s="29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9"/>
      <c r="AY7" s="15"/>
      <c r="BA7" s="96"/>
      <c r="BB7" s="96"/>
      <c r="BC7" s="96"/>
      <c r="BD7" s="96"/>
    </row>
    <row r="8" spans="1:72" ht="15" customHeight="1">
      <c r="A8" s="17">
        <v>1</v>
      </c>
      <c r="B8" s="67" t="s">
        <v>36</v>
      </c>
      <c r="C8" s="68">
        <f t="shared" ref="C8:C17" si="0">AVERAGE(I8:AT8)/10</f>
        <v>96.016666666666666</v>
      </c>
      <c r="D8" s="68">
        <f t="shared" ref="D8:D17" si="1">AVERAGE(I8:W8)/10</f>
        <v>96.016666666666666</v>
      </c>
      <c r="E8" s="68" t="e">
        <f t="shared" ref="E8:E17" si="2">AVERAGE(U8:AG8)/10</f>
        <v>#DIV/0!</v>
      </c>
      <c r="F8" s="68" t="e">
        <f t="shared" ref="F8:F17" si="3">AVERAGE(AH8:AU8)/10</f>
        <v>#DIV/0!</v>
      </c>
      <c r="G8" s="56">
        <f t="shared" ref="G8:G17" si="4">MAX(I8:AV8)</f>
        <v>1014</v>
      </c>
      <c r="H8" s="70"/>
      <c r="I8" s="56">
        <v>913</v>
      </c>
      <c r="J8" s="17">
        <v>968</v>
      </c>
      <c r="K8" s="56">
        <v>1001</v>
      </c>
      <c r="L8" s="56">
        <v>958</v>
      </c>
      <c r="M8" s="52">
        <v>954</v>
      </c>
      <c r="N8" s="56">
        <v>961</v>
      </c>
      <c r="O8" s="56">
        <v>934</v>
      </c>
      <c r="P8" s="56">
        <v>972</v>
      </c>
      <c r="Q8" s="56">
        <v>971</v>
      </c>
      <c r="R8" s="56">
        <v>935</v>
      </c>
      <c r="S8" s="56">
        <v>1014</v>
      </c>
      <c r="T8" s="56">
        <v>941</v>
      </c>
      <c r="U8" s="56"/>
      <c r="V8" s="56"/>
      <c r="W8" s="56"/>
      <c r="X8" s="69"/>
      <c r="Y8" s="69"/>
      <c r="Z8" s="69"/>
      <c r="AA8" s="56"/>
      <c r="AB8" s="56"/>
      <c r="AC8" s="56"/>
      <c r="AD8" s="56"/>
      <c r="AE8" s="56"/>
      <c r="AF8" s="56"/>
      <c r="AG8" s="69"/>
      <c r="AH8" s="56"/>
      <c r="AI8" s="56"/>
      <c r="AJ8" s="69"/>
      <c r="AK8" s="69"/>
      <c r="AL8" s="69"/>
      <c r="AM8" s="56"/>
      <c r="AN8" s="56"/>
      <c r="AO8" s="56"/>
      <c r="AP8" s="56"/>
      <c r="AQ8" s="56"/>
      <c r="AR8" s="52"/>
      <c r="AS8" s="56"/>
      <c r="AT8" s="56"/>
      <c r="AU8" s="56"/>
      <c r="AV8" s="56"/>
      <c r="AW8" s="28"/>
      <c r="AX8" s="30"/>
      <c r="AY8" s="47"/>
    </row>
    <row r="9" spans="1:72" ht="15" customHeight="1">
      <c r="A9" s="17">
        <v>2</v>
      </c>
      <c r="B9" s="66" t="s">
        <v>85</v>
      </c>
      <c r="C9" s="68">
        <f t="shared" si="0"/>
        <v>98.571428571428569</v>
      </c>
      <c r="D9" s="68">
        <f t="shared" si="1"/>
        <v>98.571428571428569</v>
      </c>
      <c r="E9" s="68">
        <f t="shared" si="2"/>
        <v>102.25</v>
      </c>
      <c r="F9" s="68" t="e">
        <f t="shared" si="3"/>
        <v>#DIV/0!</v>
      </c>
      <c r="G9" s="56">
        <f t="shared" si="4"/>
        <v>1043</v>
      </c>
      <c r="H9" s="71"/>
      <c r="I9" s="56">
        <v>999</v>
      </c>
      <c r="J9" s="49">
        <v>952</v>
      </c>
      <c r="K9" s="56">
        <v>978</v>
      </c>
      <c r="L9" s="56">
        <v>974</v>
      </c>
      <c r="M9" s="56">
        <v>965</v>
      </c>
      <c r="N9" s="56">
        <v>1010</v>
      </c>
      <c r="O9" s="56">
        <v>1012</v>
      </c>
      <c r="P9" s="56">
        <v>1034</v>
      </c>
      <c r="Q9" s="56">
        <v>931</v>
      </c>
      <c r="R9" s="56">
        <v>966</v>
      </c>
      <c r="S9" s="56">
        <v>994</v>
      </c>
      <c r="T9" s="56">
        <v>940</v>
      </c>
      <c r="U9" s="56">
        <v>1043</v>
      </c>
      <c r="V9" s="56">
        <v>1002</v>
      </c>
      <c r="W9" s="56"/>
      <c r="X9" s="69"/>
      <c r="Y9" s="69"/>
      <c r="Z9" s="69"/>
      <c r="AA9" s="56"/>
      <c r="AB9" s="56"/>
      <c r="AC9" s="56"/>
      <c r="AD9" s="56"/>
      <c r="AE9" s="56"/>
      <c r="AF9" s="56"/>
      <c r="AG9" s="69"/>
      <c r="AH9" s="56"/>
      <c r="AI9" s="56"/>
      <c r="AJ9" s="69"/>
      <c r="AK9" s="69"/>
      <c r="AL9" s="69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28"/>
      <c r="AX9" s="30"/>
      <c r="AY9" s="46"/>
    </row>
    <row r="10" spans="1:72" ht="15" customHeight="1">
      <c r="A10" s="17">
        <v>3</v>
      </c>
      <c r="B10" s="66" t="s">
        <v>49</v>
      </c>
      <c r="C10" s="68">
        <f t="shared" si="0"/>
        <v>97.235714285714295</v>
      </c>
      <c r="D10" s="68">
        <f t="shared" si="1"/>
        <v>97.235714285714295</v>
      </c>
      <c r="E10" s="68">
        <f t="shared" si="2"/>
        <v>100.45</v>
      </c>
      <c r="F10" s="68" t="e">
        <f t="shared" si="3"/>
        <v>#DIV/0!</v>
      </c>
      <c r="G10" s="56">
        <f t="shared" si="4"/>
        <v>1042</v>
      </c>
      <c r="H10" s="72"/>
      <c r="I10" s="56">
        <v>1020</v>
      </c>
      <c r="J10" s="56">
        <v>864</v>
      </c>
      <c r="K10" s="56">
        <v>946</v>
      </c>
      <c r="L10" s="56">
        <v>939</v>
      </c>
      <c r="M10" s="56">
        <v>921</v>
      </c>
      <c r="N10" s="56">
        <v>969</v>
      </c>
      <c r="O10" s="56">
        <v>984</v>
      </c>
      <c r="P10" s="56">
        <v>1008</v>
      </c>
      <c r="Q10" s="56">
        <v>1006</v>
      </c>
      <c r="R10" s="56">
        <v>932</v>
      </c>
      <c r="S10" s="56">
        <v>1003</v>
      </c>
      <c r="T10" s="56">
        <v>1012</v>
      </c>
      <c r="U10" s="56">
        <v>1042</v>
      </c>
      <c r="V10" s="56">
        <v>967</v>
      </c>
      <c r="W10" s="69"/>
      <c r="X10" s="69"/>
      <c r="Y10" s="69"/>
      <c r="Z10" s="69"/>
      <c r="AA10" s="56"/>
      <c r="AB10" s="56"/>
      <c r="AC10" s="56"/>
      <c r="AD10" s="56"/>
      <c r="AE10" s="56"/>
      <c r="AF10" s="56"/>
      <c r="AG10" s="69"/>
      <c r="AH10" s="56"/>
      <c r="AI10" s="56"/>
      <c r="AJ10" s="69"/>
      <c r="AK10" s="69"/>
      <c r="AL10" s="69"/>
      <c r="AM10" s="56"/>
      <c r="AN10" s="56"/>
      <c r="AO10" s="56"/>
      <c r="AP10" s="56"/>
      <c r="AQ10" s="56"/>
      <c r="AR10" s="56"/>
      <c r="AS10" s="56"/>
      <c r="AT10" s="52"/>
      <c r="AU10" s="56"/>
      <c r="AV10" s="56"/>
      <c r="AW10" s="28"/>
      <c r="AX10" s="30"/>
      <c r="AY10" s="47"/>
    </row>
    <row r="11" spans="1:72" ht="15" customHeight="1">
      <c r="A11" s="17">
        <v>4</v>
      </c>
      <c r="B11" s="66" t="s">
        <v>65</v>
      </c>
      <c r="C11" s="68">
        <f t="shared" si="0"/>
        <v>90.471428571428561</v>
      </c>
      <c r="D11" s="68">
        <f t="shared" si="1"/>
        <v>90.471428571428561</v>
      </c>
      <c r="E11" s="68">
        <f t="shared" si="2"/>
        <v>89.9</v>
      </c>
      <c r="F11" s="68" t="e">
        <f t="shared" si="3"/>
        <v>#DIV/0!</v>
      </c>
      <c r="G11" s="56">
        <f t="shared" si="4"/>
        <v>965</v>
      </c>
      <c r="H11" s="71"/>
      <c r="I11" s="56">
        <v>965</v>
      </c>
      <c r="J11" s="56">
        <v>954</v>
      </c>
      <c r="K11" s="56">
        <v>961</v>
      </c>
      <c r="L11" s="56">
        <v>936</v>
      </c>
      <c r="M11" s="56">
        <v>888</v>
      </c>
      <c r="N11" s="56">
        <v>904</v>
      </c>
      <c r="O11" s="56">
        <v>896</v>
      </c>
      <c r="P11" s="56">
        <v>904</v>
      </c>
      <c r="Q11" s="56">
        <v>849</v>
      </c>
      <c r="R11" s="56">
        <v>888</v>
      </c>
      <c r="S11" s="56">
        <v>866</v>
      </c>
      <c r="T11" s="56">
        <v>857</v>
      </c>
      <c r="U11" s="56">
        <v>887</v>
      </c>
      <c r="V11" s="52">
        <v>911</v>
      </c>
      <c r="W11" s="56"/>
      <c r="X11" s="69"/>
      <c r="Y11" s="69"/>
      <c r="Z11" s="69"/>
      <c r="AA11" s="56"/>
      <c r="AB11" s="56"/>
      <c r="AC11" s="56"/>
      <c r="AD11" s="56"/>
      <c r="AE11" s="56"/>
      <c r="AF11" s="56"/>
      <c r="AG11" s="54"/>
      <c r="AH11" s="56"/>
      <c r="AI11" s="56"/>
      <c r="AJ11" s="69"/>
      <c r="AK11" s="69"/>
      <c r="AL11" s="53"/>
      <c r="AM11" s="52"/>
      <c r="AN11" s="52"/>
      <c r="AO11" s="52"/>
      <c r="AP11" s="52"/>
      <c r="AQ11" s="52"/>
      <c r="AR11" s="56"/>
      <c r="AS11" s="52"/>
      <c r="AT11" s="56"/>
      <c r="AU11" s="52"/>
      <c r="AV11" s="52"/>
      <c r="AY11" s="52"/>
    </row>
    <row r="12" spans="1:72" ht="15" customHeight="1">
      <c r="A12" s="17">
        <v>5</v>
      </c>
      <c r="B12" s="66" t="s">
        <v>48</v>
      </c>
      <c r="C12" s="68">
        <f t="shared" si="0"/>
        <v>89.342857142857142</v>
      </c>
      <c r="D12" s="68">
        <f t="shared" si="1"/>
        <v>89.342857142857142</v>
      </c>
      <c r="E12" s="68">
        <f t="shared" si="2"/>
        <v>89.1</v>
      </c>
      <c r="F12" s="68" t="e">
        <f t="shared" si="3"/>
        <v>#DIV/0!</v>
      </c>
      <c r="G12" s="56">
        <f t="shared" si="4"/>
        <v>930</v>
      </c>
      <c r="H12" s="69"/>
      <c r="I12" s="56">
        <v>895</v>
      </c>
      <c r="J12" s="56">
        <v>889</v>
      </c>
      <c r="K12" s="56">
        <v>922</v>
      </c>
      <c r="L12" s="56">
        <v>889</v>
      </c>
      <c r="M12" s="56">
        <v>865</v>
      </c>
      <c r="N12" s="56">
        <v>878</v>
      </c>
      <c r="O12" s="52">
        <v>916</v>
      </c>
      <c r="P12" s="52">
        <v>930</v>
      </c>
      <c r="Q12" s="52">
        <v>904</v>
      </c>
      <c r="R12" s="52">
        <v>888</v>
      </c>
      <c r="S12" s="52">
        <v>867</v>
      </c>
      <c r="T12" s="52">
        <v>883</v>
      </c>
      <c r="U12" s="52">
        <v>877</v>
      </c>
      <c r="V12" s="56">
        <v>905</v>
      </c>
      <c r="W12" s="53"/>
      <c r="X12" s="69"/>
      <c r="Y12" s="50"/>
      <c r="Z12" s="69"/>
      <c r="AA12" s="56"/>
      <c r="AB12" s="56"/>
      <c r="AC12" s="56"/>
      <c r="AD12" s="56"/>
      <c r="AE12" s="56"/>
      <c r="AF12" s="56"/>
      <c r="AG12" s="69"/>
      <c r="AH12" s="56"/>
      <c r="AI12" s="56"/>
      <c r="AJ12" s="69"/>
      <c r="AK12" s="54"/>
      <c r="AL12" s="69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28"/>
      <c r="AX12" s="30"/>
      <c r="AY12" s="47"/>
    </row>
    <row r="13" spans="1:72" ht="15" customHeight="1">
      <c r="A13" s="17">
        <v>6</v>
      </c>
      <c r="B13" s="66" t="s">
        <v>90</v>
      </c>
      <c r="C13" s="68">
        <f t="shared" si="0"/>
        <v>85.125</v>
      </c>
      <c r="D13" s="68">
        <f t="shared" si="1"/>
        <v>85.125</v>
      </c>
      <c r="E13" s="68">
        <f t="shared" si="2"/>
        <v>87.9</v>
      </c>
      <c r="F13" s="68" t="e">
        <f t="shared" si="3"/>
        <v>#DIV/0!</v>
      </c>
      <c r="G13" s="56">
        <f t="shared" si="4"/>
        <v>883</v>
      </c>
      <c r="H13" s="70"/>
      <c r="I13" s="56"/>
      <c r="J13" s="56"/>
      <c r="K13" s="56"/>
      <c r="L13" s="17"/>
      <c r="M13" s="56">
        <v>852</v>
      </c>
      <c r="N13" s="56">
        <v>861</v>
      </c>
      <c r="O13" s="56"/>
      <c r="P13" s="56"/>
      <c r="Q13" s="56">
        <v>826</v>
      </c>
      <c r="R13" s="56">
        <v>855</v>
      </c>
      <c r="S13" s="56">
        <v>815</v>
      </c>
      <c r="T13" s="56">
        <v>843</v>
      </c>
      <c r="U13" s="56">
        <v>875</v>
      </c>
      <c r="V13" s="56">
        <v>883</v>
      </c>
      <c r="W13" s="69"/>
      <c r="X13" s="69"/>
      <c r="Y13" s="69"/>
      <c r="Z13" s="69"/>
      <c r="AA13" s="56"/>
      <c r="AB13" s="56"/>
      <c r="AC13" s="56"/>
      <c r="AD13" s="56"/>
      <c r="AE13" s="56"/>
      <c r="AF13" s="56"/>
      <c r="AG13" s="22"/>
      <c r="AH13" s="17"/>
      <c r="AI13" s="56"/>
      <c r="AJ13" s="69"/>
      <c r="AK13" s="69"/>
      <c r="AL13" s="69"/>
      <c r="AM13" s="56"/>
      <c r="AN13" s="56"/>
      <c r="AO13" s="56"/>
      <c r="AP13" s="56"/>
      <c r="AQ13" s="56"/>
      <c r="AR13" s="17"/>
      <c r="AS13" s="56"/>
      <c r="AT13" s="56"/>
      <c r="AU13" s="56"/>
      <c r="AV13" s="56"/>
      <c r="AW13" s="28"/>
      <c r="AX13" s="30"/>
      <c r="AY13" s="46"/>
    </row>
    <row r="14" spans="1:72" ht="13.5" customHeight="1">
      <c r="A14" s="17">
        <v>7</v>
      </c>
      <c r="B14" s="66" t="s">
        <v>30</v>
      </c>
      <c r="C14" s="68">
        <f t="shared" si="0"/>
        <v>84.376923076923077</v>
      </c>
      <c r="D14" s="68">
        <f t="shared" si="1"/>
        <v>84.376923076923077</v>
      </c>
      <c r="E14" s="68">
        <f t="shared" si="2"/>
        <v>84.1</v>
      </c>
      <c r="F14" s="68" t="e">
        <f t="shared" si="3"/>
        <v>#DIV/0!</v>
      </c>
      <c r="G14" s="56">
        <f t="shared" si="4"/>
        <v>880</v>
      </c>
      <c r="H14" s="69"/>
      <c r="I14" s="56">
        <v>868</v>
      </c>
      <c r="J14" s="56">
        <v>850</v>
      </c>
      <c r="K14" s="56">
        <v>855</v>
      </c>
      <c r="L14" s="56">
        <v>843</v>
      </c>
      <c r="M14" s="56">
        <v>868</v>
      </c>
      <c r="N14" s="56">
        <v>826</v>
      </c>
      <c r="O14" s="56">
        <v>880</v>
      </c>
      <c r="P14" s="56"/>
      <c r="Q14" s="56">
        <v>844</v>
      </c>
      <c r="R14" s="56">
        <v>799</v>
      </c>
      <c r="S14" s="56">
        <v>806</v>
      </c>
      <c r="T14" s="56">
        <v>848</v>
      </c>
      <c r="U14" s="56">
        <v>848</v>
      </c>
      <c r="V14" s="56">
        <v>834</v>
      </c>
      <c r="W14" s="56"/>
      <c r="X14" s="69"/>
      <c r="Y14" s="50"/>
      <c r="Z14" s="69"/>
      <c r="AA14" s="56"/>
      <c r="AB14" s="56"/>
      <c r="AC14" s="56"/>
      <c r="AD14" s="17"/>
      <c r="AE14" s="17"/>
      <c r="AF14" s="17"/>
      <c r="AG14" s="69"/>
      <c r="AH14" s="56"/>
      <c r="AI14" s="22"/>
      <c r="AJ14" s="69"/>
      <c r="AK14" s="103"/>
      <c r="AL14" s="22"/>
      <c r="AM14" s="17"/>
      <c r="AN14" s="17"/>
      <c r="AO14" s="17"/>
      <c r="AP14" s="17"/>
      <c r="AQ14" s="17"/>
      <c r="AR14" s="56"/>
      <c r="AS14" s="17"/>
      <c r="AT14" s="17"/>
      <c r="AU14" s="17"/>
      <c r="AV14" s="17"/>
      <c r="AW14" s="17"/>
      <c r="AX14" s="19"/>
      <c r="AY14" s="15"/>
    </row>
    <row r="15" spans="1:72" ht="14.25" customHeight="1">
      <c r="A15" s="17">
        <v>8</v>
      </c>
      <c r="B15" s="66" t="s">
        <v>83</v>
      </c>
      <c r="C15" s="68">
        <f t="shared" si="0"/>
        <v>79.05</v>
      </c>
      <c r="D15" s="68">
        <f t="shared" si="1"/>
        <v>79.05</v>
      </c>
      <c r="E15" s="68">
        <f t="shared" si="2"/>
        <v>79.2</v>
      </c>
      <c r="F15" s="68" t="e">
        <f t="shared" si="3"/>
        <v>#DIV/0!</v>
      </c>
      <c r="G15" s="56">
        <f t="shared" si="4"/>
        <v>841</v>
      </c>
      <c r="H15" s="69"/>
      <c r="I15" s="56">
        <v>841</v>
      </c>
      <c r="J15" s="56">
        <v>799</v>
      </c>
      <c r="K15" s="56">
        <v>779</v>
      </c>
      <c r="L15" s="52">
        <v>775</v>
      </c>
      <c r="M15" s="56">
        <v>815</v>
      </c>
      <c r="N15" s="49">
        <v>809</v>
      </c>
      <c r="O15" s="49">
        <v>800</v>
      </c>
      <c r="P15" s="49">
        <v>819</v>
      </c>
      <c r="Q15" s="49">
        <v>769</v>
      </c>
      <c r="R15" s="49">
        <v>778</v>
      </c>
      <c r="S15" s="49">
        <v>738</v>
      </c>
      <c r="T15" s="49">
        <v>761</v>
      </c>
      <c r="U15" s="49">
        <v>783</v>
      </c>
      <c r="V15" s="56">
        <v>801</v>
      </c>
      <c r="W15" s="50"/>
      <c r="X15" s="69"/>
      <c r="Y15" s="22"/>
      <c r="Z15" s="22"/>
      <c r="AA15" s="17"/>
      <c r="AB15" s="17"/>
      <c r="AC15" s="17"/>
      <c r="AD15" s="56"/>
      <c r="AE15" s="56"/>
      <c r="AF15" s="56"/>
      <c r="AG15" s="69"/>
      <c r="AH15" s="56"/>
      <c r="AI15" s="56"/>
      <c r="AJ15" s="69"/>
      <c r="AK15" s="69"/>
      <c r="AL15" s="69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28"/>
      <c r="AX15" s="30"/>
      <c r="AY15" s="46"/>
    </row>
    <row r="16" spans="1:72" ht="14.25" customHeight="1">
      <c r="A16" s="17">
        <v>9</v>
      </c>
      <c r="B16" s="66" t="s">
        <v>37</v>
      </c>
      <c r="C16" s="68">
        <f t="shared" si="0"/>
        <v>72.354545454545445</v>
      </c>
      <c r="D16" s="68">
        <f t="shared" si="1"/>
        <v>72.354545454545445</v>
      </c>
      <c r="E16" s="68">
        <f t="shared" si="2"/>
        <v>72.45</v>
      </c>
      <c r="F16" s="68" t="e">
        <f t="shared" si="3"/>
        <v>#DIV/0!</v>
      </c>
      <c r="G16" s="56">
        <f t="shared" si="4"/>
        <v>768</v>
      </c>
      <c r="H16" s="22"/>
      <c r="I16" s="49"/>
      <c r="J16" s="56"/>
      <c r="K16" s="17"/>
      <c r="L16" s="56">
        <v>733</v>
      </c>
      <c r="M16" s="49">
        <v>718</v>
      </c>
      <c r="N16" s="17">
        <v>713</v>
      </c>
      <c r="O16" s="17">
        <v>706</v>
      </c>
      <c r="P16" s="17">
        <v>743</v>
      </c>
      <c r="Q16" s="56">
        <v>700</v>
      </c>
      <c r="R16" s="56">
        <v>675</v>
      </c>
      <c r="S16" s="56">
        <v>754</v>
      </c>
      <c r="T16" s="56">
        <v>768</v>
      </c>
      <c r="U16" s="56">
        <v>716</v>
      </c>
      <c r="V16" s="49">
        <v>733</v>
      </c>
      <c r="W16" s="56"/>
      <c r="X16" s="69"/>
      <c r="Y16" s="69"/>
      <c r="Z16" s="69"/>
      <c r="AA16" s="56"/>
      <c r="AB16" s="56"/>
      <c r="AC16" s="56"/>
      <c r="AD16" s="56"/>
      <c r="AE16" s="56"/>
      <c r="AF16" s="56"/>
      <c r="AG16" s="69"/>
      <c r="AH16" s="56"/>
      <c r="AI16" s="56"/>
      <c r="AJ16" s="69"/>
      <c r="AK16" s="69"/>
      <c r="AL16" s="69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28"/>
      <c r="AX16" s="30"/>
      <c r="AY16" s="46"/>
    </row>
    <row r="17" spans="1:51" ht="14.25" customHeight="1">
      <c r="A17" s="17">
        <v>10</v>
      </c>
      <c r="B17" s="66" t="s">
        <v>4</v>
      </c>
      <c r="C17" s="68">
        <f t="shared" si="0"/>
        <v>70.285714285714292</v>
      </c>
      <c r="D17" s="68">
        <f t="shared" si="1"/>
        <v>70.285714285714292</v>
      </c>
      <c r="E17" s="68">
        <f t="shared" si="2"/>
        <v>67.400000000000006</v>
      </c>
      <c r="F17" s="68" t="e">
        <f t="shared" si="3"/>
        <v>#DIV/0!</v>
      </c>
      <c r="G17" s="56">
        <f t="shared" si="4"/>
        <v>785</v>
      </c>
      <c r="H17" s="22"/>
      <c r="I17" s="49">
        <v>666</v>
      </c>
      <c r="J17" s="56">
        <v>683</v>
      </c>
      <c r="K17" s="56">
        <v>785</v>
      </c>
      <c r="L17" s="56">
        <v>710</v>
      </c>
      <c r="M17" s="17">
        <v>715</v>
      </c>
      <c r="N17" s="56">
        <v>704</v>
      </c>
      <c r="O17" s="56">
        <v>717</v>
      </c>
      <c r="P17" s="56">
        <v>700</v>
      </c>
      <c r="Q17" s="17">
        <v>707</v>
      </c>
      <c r="R17" s="17">
        <v>675</v>
      </c>
      <c r="S17" s="17">
        <v>701</v>
      </c>
      <c r="T17" s="17">
        <v>729</v>
      </c>
      <c r="U17" s="17">
        <v>654</v>
      </c>
      <c r="V17" s="17">
        <v>694</v>
      </c>
      <c r="W17" s="17"/>
      <c r="X17" s="22"/>
      <c r="Y17" s="69"/>
      <c r="Z17" s="69"/>
      <c r="AA17" s="56"/>
      <c r="AB17" s="56"/>
      <c r="AC17" s="56"/>
      <c r="AD17" s="56"/>
      <c r="AE17" s="56"/>
      <c r="AF17" s="56"/>
      <c r="AG17" s="69"/>
      <c r="AH17" s="56"/>
      <c r="AI17" s="56"/>
      <c r="AJ17" s="69"/>
      <c r="AK17" s="69"/>
      <c r="AL17" s="69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28"/>
      <c r="AX17" s="30"/>
      <c r="AY17" s="46"/>
    </row>
    <row r="18" spans="1:51" ht="14.25" customHeight="1">
      <c r="A18" s="17"/>
      <c r="B18" s="66"/>
      <c r="C18" s="68"/>
      <c r="D18" s="68"/>
      <c r="E18" s="68"/>
      <c r="F18" s="68"/>
      <c r="G18" s="56"/>
      <c r="H18" s="70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69"/>
      <c r="Y18" s="69"/>
      <c r="Z18" s="69"/>
      <c r="AA18" s="56"/>
      <c r="AB18" s="56"/>
      <c r="AC18" s="56"/>
      <c r="AD18" s="56"/>
      <c r="AE18" s="56"/>
      <c r="AF18" s="56"/>
      <c r="AG18" s="69"/>
      <c r="AH18" s="56"/>
      <c r="AI18" s="56"/>
      <c r="AJ18" s="69"/>
      <c r="AK18" s="72"/>
      <c r="AL18" s="69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28"/>
      <c r="AX18" s="30"/>
      <c r="AY18" s="46"/>
    </row>
    <row r="19" spans="1:51" ht="14.25" hidden="1" customHeight="1">
      <c r="A19" s="17">
        <v>7</v>
      </c>
      <c r="B19" s="66"/>
      <c r="C19" s="68"/>
      <c r="D19" s="68"/>
      <c r="E19" s="68"/>
      <c r="F19" s="68"/>
      <c r="G19" s="56"/>
      <c r="H19" s="69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69"/>
      <c r="Y19" s="69"/>
      <c r="Z19" s="69"/>
      <c r="AA19" s="56"/>
      <c r="AB19" s="56"/>
      <c r="AC19" s="56"/>
      <c r="AD19" s="56"/>
      <c r="AE19" s="56"/>
      <c r="AF19" s="56"/>
      <c r="AG19" s="69"/>
      <c r="AH19" s="56"/>
      <c r="AI19" s="56"/>
      <c r="AJ19" s="69"/>
      <c r="AK19" s="72"/>
      <c r="AL19" s="69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28"/>
      <c r="AX19" s="30"/>
      <c r="AY19" s="46"/>
    </row>
    <row r="20" spans="1:51" ht="14.25" customHeight="1">
      <c r="A20" s="17"/>
      <c r="C20" s="68"/>
      <c r="D20" s="68"/>
      <c r="E20" s="68"/>
      <c r="F20" s="68"/>
      <c r="G20" s="56"/>
      <c r="H20" s="69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69"/>
      <c r="Y20" s="69"/>
      <c r="Z20" s="69"/>
      <c r="AA20" s="56"/>
      <c r="AB20" s="56"/>
      <c r="AC20" s="56"/>
      <c r="AD20" s="56"/>
      <c r="AE20" s="56"/>
      <c r="AF20" s="56"/>
      <c r="AG20" s="69"/>
      <c r="AH20" s="56"/>
      <c r="AI20" s="56"/>
      <c r="AJ20" s="69"/>
      <c r="AK20" s="72"/>
      <c r="AL20" s="69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28"/>
      <c r="AX20" s="30"/>
      <c r="AY20" s="46"/>
    </row>
    <row r="21" spans="1:51" ht="14.25" customHeight="1">
      <c r="A21" s="17"/>
      <c r="B21" s="66"/>
      <c r="C21" s="68"/>
      <c r="D21" s="68"/>
      <c r="E21" s="68"/>
      <c r="F21" s="68"/>
      <c r="G21" s="56"/>
      <c r="H21" s="69"/>
      <c r="I21" s="56"/>
      <c r="J21" s="56"/>
      <c r="K21" s="56"/>
      <c r="L21" s="56"/>
      <c r="M21" s="56"/>
      <c r="N21" s="56"/>
      <c r="O21" s="28"/>
      <c r="P21" s="28"/>
      <c r="Q21" s="28"/>
      <c r="R21" s="28"/>
      <c r="S21" s="28"/>
      <c r="T21" s="28"/>
      <c r="U21" s="28"/>
      <c r="V21" s="28"/>
      <c r="W21" s="28"/>
      <c r="X21" s="31"/>
      <c r="Y21" s="31"/>
      <c r="Z21" s="31"/>
      <c r="AA21" s="28"/>
      <c r="AB21" s="28"/>
      <c r="AC21" s="28"/>
      <c r="AD21" s="28"/>
      <c r="AE21" s="28"/>
      <c r="AF21" s="28"/>
      <c r="AG21" s="31"/>
      <c r="AH21" s="28"/>
      <c r="AI21" s="31"/>
      <c r="AJ21" s="31"/>
      <c r="AK21" s="31"/>
      <c r="AL21" s="31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30"/>
      <c r="AY21" s="46"/>
    </row>
    <row r="22" spans="1:51" ht="14.25" customHeight="1">
      <c r="A22" s="17"/>
      <c r="B22" s="40"/>
      <c r="C22" s="68"/>
      <c r="D22" s="68"/>
      <c r="E22" s="68"/>
      <c r="F22" s="68"/>
      <c r="G22" s="56"/>
      <c r="H22" s="69"/>
      <c r="I22" s="56"/>
      <c r="J22" s="56"/>
      <c r="K22" s="56"/>
      <c r="L22" s="56"/>
      <c r="M22" s="56"/>
      <c r="N22" s="56"/>
      <c r="O22" s="28"/>
      <c r="P22" s="28"/>
      <c r="Q22" s="28"/>
      <c r="R22" s="28"/>
      <c r="S22" s="28"/>
      <c r="T22" s="28"/>
      <c r="U22" s="28"/>
      <c r="V22" s="28"/>
      <c r="W22" s="28"/>
      <c r="X22" s="31"/>
      <c r="Y22" s="31"/>
      <c r="Z22" s="31"/>
      <c r="AA22" s="28"/>
      <c r="AB22" s="28"/>
      <c r="AC22" s="28"/>
      <c r="AD22" s="28"/>
      <c r="AE22" s="28"/>
      <c r="AF22" s="28"/>
      <c r="AG22" s="31"/>
      <c r="AH22" s="28"/>
      <c r="AI22" s="31"/>
      <c r="AJ22" s="31"/>
      <c r="AK22" s="31"/>
      <c r="AL22" s="31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30"/>
      <c r="AY22" s="46"/>
    </row>
    <row r="23" spans="1:51" ht="6.75" customHeight="1">
      <c r="A23" s="17"/>
      <c r="B23" s="46"/>
      <c r="C23" s="16"/>
      <c r="D23" s="16"/>
      <c r="E23" s="16"/>
      <c r="F23" s="16"/>
      <c r="G23" s="17"/>
      <c r="H23" s="22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2"/>
      <c r="Y23" s="22"/>
      <c r="Z23" s="22"/>
      <c r="AA23" s="17"/>
      <c r="AB23" s="17"/>
      <c r="AC23" s="17"/>
      <c r="AD23" s="17"/>
      <c r="AE23" s="17"/>
      <c r="AF23" s="17"/>
      <c r="AG23" s="22"/>
      <c r="AH23" s="17"/>
      <c r="AI23" s="22"/>
      <c r="AJ23" s="22"/>
      <c r="AK23" s="22"/>
      <c r="AL23" s="22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9"/>
      <c r="AY23" s="15"/>
    </row>
    <row r="24" spans="1:51" ht="6.75" customHeight="1">
      <c r="A24" s="17"/>
      <c r="B24" s="46"/>
      <c r="C24" s="16"/>
      <c r="D24" s="16"/>
      <c r="E24" s="16"/>
      <c r="F24" s="16"/>
      <c r="G24" s="17"/>
      <c r="H24" s="22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2"/>
      <c r="Y24" s="22"/>
      <c r="Z24" s="22"/>
      <c r="AA24" s="17"/>
      <c r="AB24" s="17"/>
      <c r="AC24" s="17"/>
      <c r="AD24" s="17"/>
      <c r="AE24" s="17"/>
      <c r="AF24" s="17"/>
      <c r="AG24" s="22"/>
      <c r="AH24" s="17"/>
      <c r="AI24" s="22"/>
      <c r="AJ24" s="22"/>
      <c r="AK24" s="22"/>
      <c r="AL24" s="22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9"/>
      <c r="AY24" s="15"/>
    </row>
    <row r="25" spans="1:51" ht="6.75" customHeight="1">
      <c r="A25" s="17"/>
      <c r="B25" s="46"/>
      <c r="C25" s="16"/>
      <c r="D25" s="16"/>
      <c r="E25" s="16"/>
      <c r="F25" s="16"/>
      <c r="G25" s="17"/>
      <c r="H25" s="22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2"/>
      <c r="Y25" s="22"/>
      <c r="Z25" s="22"/>
      <c r="AA25" s="17"/>
      <c r="AB25" s="17"/>
      <c r="AC25" s="17"/>
      <c r="AD25" s="17"/>
      <c r="AE25" s="17"/>
      <c r="AF25" s="17"/>
      <c r="AG25" s="22"/>
      <c r="AH25" s="17"/>
      <c r="AI25" s="22"/>
      <c r="AJ25" s="22"/>
      <c r="AK25" s="22"/>
      <c r="AL25" s="22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9"/>
      <c r="AY25" s="15"/>
    </row>
    <row r="26" spans="1:51" ht="6.75" customHeight="1">
      <c r="A26" s="17"/>
      <c r="B26" s="46"/>
      <c r="C26" s="16"/>
      <c r="D26" s="16"/>
      <c r="E26" s="16"/>
      <c r="F26" s="16"/>
      <c r="G26" s="17"/>
      <c r="H26" s="22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22"/>
      <c r="Y26" s="22"/>
      <c r="Z26" s="22"/>
      <c r="AA26" s="17"/>
      <c r="AB26" s="17"/>
      <c r="AC26" s="17"/>
      <c r="AD26" s="17"/>
      <c r="AE26" s="17"/>
      <c r="AF26" s="17"/>
      <c r="AG26" s="22"/>
      <c r="AH26" s="17"/>
      <c r="AI26" s="22"/>
      <c r="AJ26" s="22"/>
      <c r="AK26" s="22"/>
      <c r="AL26" s="22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9"/>
      <c r="AY26" s="15"/>
    </row>
    <row r="27" spans="1:51" ht="6.75" customHeight="1">
      <c r="A27" s="17"/>
      <c r="B27" s="46"/>
      <c r="C27" s="16"/>
      <c r="D27" s="16"/>
      <c r="E27" s="16"/>
      <c r="F27" s="16"/>
      <c r="G27" s="17"/>
      <c r="H27" s="22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22"/>
      <c r="Y27" s="22"/>
      <c r="Z27" s="22"/>
      <c r="AA27" s="17"/>
      <c r="AB27" s="17"/>
      <c r="AC27" s="17"/>
      <c r="AD27" s="17"/>
      <c r="AE27" s="17"/>
      <c r="AF27" s="17"/>
      <c r="AG27" s="22"/>
      <c r="AH27" s="17"/>
      <c r="AI27" s="22"/>
      <c r="AJ27" s="22"/>
      <c r="AK27" s="22"/>
      <c r="AL27" s="22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9"/>
      <c r="AY27" s="15"/>
    </row>
    <row r="28" spans="1:51" ht="6.75" customHeight="1">
      <c r="A28" s="17"/>
      <c r="B28" s="46"/>
      <c r="C28" s="16"/>
      <c r="D28" s="16"/>
      <c r="E28" s="16"/>
      <c r="F28" s="16"/>
      <c r="G28" s="17"/>
      <c r="H28" s="22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22"/>
      <c r="Y28" s="22"/>
      <c r="Z28" s="22"/>
      <c r="AA28" s="17"/>
      <c r="AB28" s="17"/>
      <c r="AC28" s="17"/>
      <c r="AD28" s="17"/>
      <c r="AE28" s="17"/>
      <c r="AF28" s="17"/>
      <c r="AG28" s="22"/>
      <c r="AH28" s="17"/>
      <c r="AI28" s="22"/>
      <c r="AJ28" s="22"/>
      <c r="AK28" s="22"/>
      <c r="AL28" s="22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9"/>
      <c r="AY28" s="15"/>
    </row>
    <row r="29" spans="1:51" ht="6.75" customHeight="1">
      <c r="A29" s="17"/>
      <c r="B29" s="46"/>
      <c r="C29" s="16"/>
      <c r="D29" s="16"/>
      <c r="E29" s="16"/>
      <c r="F29" s="16"/>
      <c r="G29" s="17"/>
      <c r="H29" s="22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22"/>
      <c r="Y29" s="22"/>
      <c r="Z29" s="22"/>
      <c r="AA29" s="17"/>
      <c r="AB29" s="17"/>
      <c r="AC29" s="17"/>
      <c r="AD29" s="17"/>
      <c r="AE29" s="17"/>
      <c r="AF29" s="17"/>
      <c r="AG29" s="22"/>
      <c r="AH29" s="17"/>
      <c r="AI29" s="22"/>
      <c r="AJ29" s="22"/>
      <c r="AK29" s="22"/>
      <c r="AL29" s="22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9"/>
      <c r="AY29" s="15"/>
    </row>
    <row r="30" spans="1:51" ht="6.75" customHeight="1">
      <c r="A30" s="17"/>
      <c r="B30" s="46"/>
      <c r="C30" s="16"/>
      <c r="D30" s="16"/>
      <c r="E30" s="16"/>
      <c r="F30" s="16"/>
      <c r="G30" s="17"/>
      <c r="H30" s="22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22"/>
      <c r="Y30" s="22"/>
      <c r="Z30" s="22"/>
      <c r="AA30" s="17"/>
      <c r="AB30" s="17"/>
      <c r="AC30" s="17"/>
      <c r="AD30" s="17"/>
      <c r="AE30" s="17"/>
      <c r="AF30" s="17"/>
      <c r="AG30" s="22"/>
      <c r="AH30" s="17"/>
      <c r="AI30" s="22"/>
      <c r="AJ30" s="22"/>
      <c r="AK30" s="22"/>
      <c r="AL30" s="22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9"/>
      <c r="AY30" s="15"/>
    </row>
    <row r="31" spans="1:51" ht="6.75" customHeight="1">
      <c r="A31" s="17"/>
      <c r="B31" s="46"/>
      <c r="C31" s="16"/>
      <c r="D31" s="16"/>
      <c r="E31" s="16"/>
      <c r="F31" s="16"/>
      <c r="G31" s="17"/>
      <c r="H31" s="22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22"/>
      <c r="Y31" s="22"/>
      <c r="Z31" s="22"/>
      <c r="AA31" s="17"/>
      <c r="AB31" s="17"/>
      <c r="AC31" s="17"/>
      <c r="AD31" s="17"/>
      <c r="AE31" s="17"/>
      <c r="AF31" s="17"/>
      <c r="AG31" s="22"/>
      <c r="AH31" s="17"/>
      <c r="AI31" s="22"/>
      <c r="AJ31" s="22"/>
      <c r="AK31" s="22"/>
      <c r="AL31" s="22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9"/>
      <c r="AY31" s="15"/>
    </row>
    <row r="32" spans="1:51" ht="6.75" customHeight="1">
      <c r="A32" s="17"/>
      <c r="B32" s="46"/>
      <c r="C32" s="16"/>
      <c r="D32" s="16"/>
      <c r="E32" s="16"/>
      <c r="F32" s="16"/>
      <c r="G32" s="17"/>
      <c r="H32" s="22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2"/>
      <c r="Y32" s="22"/>
      <c r="Z32" s="22"/>
      <c r="AA32" s="17"/>
      <c r="AB32" s="17"/>
      <c r="AC32" s="17"/>
      <c r="AD32" s="17"/>
      <c r="AE32" s="17"/>
      <c r="AF32" s="17"/>
      <c r="AG32" s="22"/>
      <c r="AH32" s="17"/>
      <c r="AI32" s="22"/>
      <c r="AJ32" s="22"/>
      <c r="AK32" s="22"/>
      <c r="AL32" s="22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9"/>
      <c r="AY32" s="15"/>
    </row>
    <row r="33" spans="1:51" ht="6.75" customHeight="1">
      <c r="A33" s="17"/>
      <c r="B33" s="46"/>
      <c r="C33" s="16"/>
      <c r="D33" s="16"/>
      <c r="E33" s="16"/>
      <c r="F33" s="16"/>
      <c r="G33" s="17"/>
      <c r="H33" s="22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2"/>
      <c r="Y33" s="22"/>
      <c r="Z33" s="22"/>
      <c r="AA33" s="17"/>
      <c r="AB33" s="17"/>
      <c r="AC33" s="17"/>
      <c r="AD33" s="17"/>
      <c r="AE33" s="17"/>
      <c r="AF33" s="17"/>
      <c r="AG33" s="22"/>
      <c r="AH33" s="17"/>
      <c r="AI33" s="22"/>
      <c r="AJ33" s="22"/>
      <c r="AK33" s="22"/>
      <c r="AL33" s="22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9"/>
      <c r="AY33" s="15"/>
    </row>
    <row r="34" spans="1:51" ht="15" customHeight="1">
      <c r="A34" s="17"/>
      <c r="B34" s="46"/>
      <c r="C34" s="16"/>
      <c r="D34" s="16"/>
      <c r="E34" s="16"/>
      <c r="F34" s="16"/>
      <c r="G34" s="17"/>
      <c r="H34" s="22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2"/>
      <c r="Y34" s="22"/>
      <c r="Z34" s="22"/>
      <c r="AA34" s="17"/>
      <c r="AB34" s="17"/>
      <c r="AC34" s="17"/>
      <c r="AD34" s="17"/>
      <c r="AE34" s="17"/>
      <c r="AF34" s="17"/>
      <c r="AG34" s="22"/>
      <c r="AH34" s="17"/>
      <c r="AI34" s="22"/>
      <c r="AJ34" s="22"/>
      <c r="AK34" s="22"/>
      <c r="AL34" s="22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9"/>
      <c r="AY34" s="15"/>
    </row>
    <row r="35" spans="1:51" ht="15" customHeight="1">
      <c r="A35" s="17"/>
      <c r="B35" s="46"/>
      <c r="C35" s="16"/>
      <c r="D35" s="16"/>
      <c r="E35" s="16"/>
      <c r="F35" s="16"/>
      <c r="G35" s="17"/>
      <c r="H35" s="22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2"/>
      <c r="Y35" s="22"/>
      <c r="Z35" s="22"/>
      <c r="AA35" s="17"/>
      <c r="AB35" s="17"/>
      <c r="AC35" s="17"/>
      <c r="AD35" s="17"/>
      <c r="AE35" s="17"/>
      <c r="AF35" s="17"/>
      <c r="AG35" s="22"/>
      <c r="AH35" s="17"/>
      <c r="AI35" s="22"/>
      <c r="AJ35" s="22"/>
      <c r="AK35" s="22"/>
      <c r="AL35" s="22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9"/>
      <c r="AY35" s="15"/>
    </row>
    <row r="36" spans="1:51" ht="15" customHeight="1">
      <c r="A36" s="17"/>
      <c r="B36" s="46"/>
      <c r="C36" s="16"/>
      <c r="D36" s="16"/>
      <c r="E36" s="16"/>
      <c r="F36" s="16"/>
      <c r="G36" s="17"/>
      <c r="H36" s="22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2"/>
      <c r="Y36" s="22"/>
      <c r="Z36" s="22"/>
      <c r="AA36" s="17"/>
      <c r="AB36" s="17"/>
      <c r="AC36" s="17"/>
      <c r="AD36" s="17"/>
      <c r="AE36" s="17"/>
      <c r="AF36" s="17"/>
      <c r="AG36" s="22"/>
      <c r="AH36" s="17"/>
      <c r="AI36" s="22"/>
      <c r="AJ36" s="22"/>
      <c r="AK36" s="22"/>
      <c r="AL36" s="22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9"/>
      <c r="AY36" s="15"/>
    </row>
    <row r="37" spans="1:51" ht="6.75" customHeight="1">
      <c r="A37" s="17"/>
      <c r="B37" s="46"/>
      <c r="C37" s="16"/>
      <c r="D37" s="16"/>
      <c r="E37" s="16"/>
      <c r="F37" s="16"/>
      <c r="G37" s="17"/>
      <c r="H37" s="22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2"/>
      <c r="Y37" s="22"/>
      <c r="Z37" s="22"/>
      <c r="AA37" s="17"/>
      <c r="AB37" s="17"/>
      <c r="AC37" s="17"/>
      <c r="AD37" s="17"/>
      <c r="AE37" s="17"/>
      <c r="AF37" s="17"/>
      <c r="AG37" s="22"/>
      <c r="AH37" s="17"/>
      <c r="AI37" s="22"/>
      <c r="AJ37" s="22"/>
      <c r="AK37" s="22"/>
      <c r="AL37" s="22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9"/>
      <c r="AY37" s="15"/>
    </row>
    <row r="38" spans="1:51" ht="6.75" customHeight="1">
      <c r="A38" s="17"/>
      <c r="B38" s="46"/>
      <c r="C38" s="16"/>
      <c r="D38" s="16"/>
      <c r="E38" s="16"/>
      <c r="F38" s="16"/>
      <c r="G38" s="17"/>
      <c r="H38" s="22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22"/>
      <c r="Y38" s="22"/>
      <c r="Z38" s="22"/>
      <c r="AA38" s="17"/>
      <c r="AB38" s="17"/>
      <c r="AC38" s="17"/>
      <c r="AD38" s="17"/>
      <c r="AE38" s="17"/>
      <c r="AF38" s="17"/>
      <c r="AG38" s="22"/>
      <c r="AH38" s="17"/>
      <c r="AI38" s="22"/>
      <c r="AJ38" s="22"/>
      <c r="AK38" s="22"/>
      <c r="AL38" s="22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9"/>
      <c r="AY38" s="15"/>
    </row>
    <row r="39" spans="1:51" ht="6.75" customHeight="1">
      <c r="A39" s="17"/>
      <c r="B39" s="46"/>
      <c r="C39" s="16"/>
      <c r="D39" s="16"/>
      <c r="E39" s="16"/>
      <c r="F39" s="16"/>
      <c r="G39" s="17"/>
      <c r="H39" s="22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22"/>
      <c r="Y39" s="22"/>
      <c r="Z39" s="22"/>
      <c r="AA39" s="17"/>
      <c r="AB39" s="17"/>
      <c r="AC39" s="17"/>
      <c r="AD39" s="17"/>
      <c r="AE39" s="17"/>
      <c r="AF39" s="17"/>
      <c r="AG39" s="22"/>
      <c r="AH39" s="17"/>
      <c r="AI39" s="22"/>
      <c r="AJ39" s="22"/>
      <c r="AK39" s="22"/>
      <c r="AL39" s="22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9"/>
      <c r="AY39" s="15"/>
    </row>
    <row r="40" spans="1:51" ht="11.45" customHeight="1">
      <c r="A40" s="17"/>
      <c r="B40" s="285"/>
      <c r="C40" s="16"/>
      <c r="D40" s="16"/>
      <c r="E40" s="16"/>
      <c r="F40" s="16"/>
      <c r="G40" s="17"/>
      <c r="H40" s="41"/>
      <c r="I40" s="17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22"/>
      <c r="Y40" s="22"/>
      <c r="Z40" s="22"/>
      <c r="AA40" s="17"/>
      <c r="AB40" s="17"/>
      <c r="AC40" s="17"/>
      <c r="AD40" s="17"/>
      <c r="AE40" s="17"/>
      <c r="AF40" s="17"/>
      <c r="AG40" s="22"/>
      <c r="AH40" s="22"/>
      <c r="AI40" s="22"/>
      <c r="AJ40" s="22"/>
      <c r="AK40" s="22"/>
      <c r="AL40" s="22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9"/>
      <c r="AY40" s="285"/>
    </row>
    <row r="41" spans="1:51" ht="11.45" customHeight="1">
      <c r="A41" s="17"/>
      <c r="B41" s="285"/>
      <c r="C41" s="16"/>
      <c r="D41" s="16"/>
      <c r="E41" s="16"/>
      <c r="F41" s="16"/>
      <c r="G41" s="17"/>
      <c r="H41" s="42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9"/>
      <c r="X41" s="29"/>
      <c r="Y41" s="29"/>
      <c r="Z41" s="29"/>
      <c r="AA41" s="21"/>
      <c r="AB41" s="21"/>
      <c r="AC41" s="21"/>
      <c r="AD41" s="21"/>
      <c r="AE41" s="21"/>
      <c r="AF41" s="21"/>
      <c r="AG41" s="29"/>
      <c r="AH41" s="29"/>
      <c r="AI41" s="29"/>
      <c r="AJ41" s="29"/>
      <c r="AK41" s="29"/>
      <c r="AL41" s="29"/>
      <c r="AM41" s="34"/>
      <c r="AN41" s="34"/>
      <c r="AO41" s="34"/>
      <c r="AP41" s="21"/>
      <c r="AQ41" s="21"/>
      <c r="AR41" s="21"/>
      <c r="AS41" s="21"/>
      <c r="AT41" s="21"/>
      <c r="AU41" s="21"/>
      <c r="AV41" s="21"/>
      <c r="AW41" s="21"/>
      <c r="AX41" s="19"/>
      <c r="AY41" s="285"/>
    </row>
    <row r="42" spans="1:51" ht="6.75" customHeight="1">
      <c r="A42" s="17"/>
      <c r="H42" s="7"/>
    </row>
    <row r="43" spans="1:51" ht="14.25" customHeight="1">
      <c r="A43" s="17"/>
      <c r="B43" s="47"/>
      <c r="C43" s="26"/>
      <c r="D43" s="26"/>
      <c r="E43" s="26"/>
      <c r="F43" s="26"/>
      <c r="G43" s="28"/>
      <c r="H43" s="25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31"/>
      <c r="Y43" s="31"/>
      <c r="Z43" s="31"/>
      <c r="AA43" s="28"/>
      <c r="AB43" s="28"/>
      <c r="AC43" s="28"/>
      <c r="AD43" s="28"/>
      <c r="AE43" s="28"/>
      <c r="AF43" s="28"/>
      <c r="AG43" s="31"/>
      <c r="AH43" s="28"/>
      <c r="AI43" s="31"/>
      <c r="AJ43" s="31"/>
      <c r="AK43" s="31"/>
      <c r="AL43" s="31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30"/>
      <c r="AY43" s="6"/>
    </row>
    <row r="44" spans="1:51" ht="14.25" customHeight="1">
      <c r="A44" s="17"/>
      <c r="B44" s="47"/>
      <c r="C44" s="26"/>
      <c r="D44" s="26"/>
      <c r="E44" s="26"/>
      <c r="F44" s="26"/>
      <c r="G44" s="28"/>
      <c r="H44" s="25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31"/>
      <c r="Y44" s="31"/>
      <c r="Z44" s="31"/>
      <c r="AA44" s="28"/>
      <c r="AB44" s="28"/>
      <c r="AC44" s="28"/>
      <c r="AD44" s="28"/>
      <c r="AE44" s="28"/>
      <c r="AF44" s="28"/>
      <c r="AG44" s="31"/>
      <c r="AH44" s="28"/>
      <c r="AI44" s="31"/>
      <c r="AJ44" s="31"/>
      <c r="AK44" s="31"/>
      <c r="AL44" s="31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30"/>
      <c r="AY44" s="6"/>
    </row>
    <row r="45" spans="1:51" ht="14.25" customHeight="1">
      <c r="A45" s="17"/>
      <c r="B45" s="47"/>
      <c r="C45" s="26"/>
      <c r="D45" s="26"/>
      <c r="E45" s="26"/>
      <c r="F45" s="26"/>
      <c r="G45" s="28"/>
      <c r="H45" s="31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31"/>
      <c r="Y45" s="31"/>
      <c r="Z45" s="31"/>
      <c r="AA45" s="28"/>
      <c r="AB45" s="28"/>
      <c r="AC45" s="28"/>
      <c r="AD45" s="28"/>
      <c r="AE45" s="28"/>
      <c r="AF45" s="28"/>
      <c r="AG45" s="31"/>
      <c r="AH45" s="28"/>
      <c r="AI45" s="31"/>
      <c r="AJ45" s="31"/>
      <c r="AK45" s="31"/>
      <c r="AL45" s="31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30"/>
      <c r="AY45" s="6"/>
    </row>
    <row r="46" spans="1:51" ht="14.25" customHeight="1">
      <c r="A46" s="17"/>
      <c r="B46" s="47"/>
      <c r="C46" s="26"/>
      <c r="D46" s="26"/>
      <c r="E46" s="26"/>
      <c r="F46" s="26"/>
      <c r="G46" s="28"/>
      <c r="H46" s="25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31"/>
      <c r="Y46" s="31"/>
      <c r="Z46" s="31"/>
      <c r="AA46" s="28"/>
      <c r="AB46" s="28"/>
      <c r="AC46" s="28"/>
      <c r="AD46" s="28"/>
      <c r="AE46" s="28"/>
      <c r="AF46" s="28"/>
      <c r="AG46" s="31"/>
      <c r="AH46" s="28"/>
      <c r="AI46" s="31"/>
      <c r="AJ46" s="31"/>
      <c r="AK46" s="31"/>
      <c r="AL46" s="31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30"/>
      <c r="AY46" s="6"/>
    </row>
    <row r="47" spans="1:51" ht="14.25" customHeight="1">
      <c r="A47" s="17"/>
      <c r="B47" s="47"/>
      <c r="C47" s="26"/>
      <c r="D47" s="26"/>
      <c r="E47" s="26"/>
      <c r="F47" s="26"/>
      <c r="G47" s="28"/>
      <c r="H47" s="32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31"/>
      <c r="Y47" s="31"/>
      <c r="Z47" s="31"/>
      <c r="AA47" s="28"/>
      <c r="AB47" s="28"/>
      <c r="AC47" s="28"/>
      <c r="AD47" s="28"/>
      <c r="AE47" s="28"/>
      <c r="AF47" s="28"/>
      <c r="AG47" s="31"/>
      <c r="AH47" s="28"/>
      <c r="AI47" s="31"/>
      <c r="AJ47" s="31"/>
      <c r="AK47" s="31"/>
      <c r="AL47" s="31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30"/>
      <c r="AY47" s="6"/>
    </row>
    <row r="48" spans="1:51" ht="14.25" customHeight="1">
      <c r="A48" s="17"/>
      <c r="B48" s="47"/>
      <c r="C48" s="26"/>
      <c r="D48" s="26"/>
      <c r="E48" s="26"/>
      <c r="F48" s="26"/>
      <c r="G48" s="28"/>
      <c r="H48" s="32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31"/>
      <c r="Y48" s="31"/>
      <c r="Z48" s="31"/>
      <c r="AA48" s="28"/>
      <c r="AB48" s="28"/>
      <c r="AC48" s="28"/>
      <c r="AD48" s="28"/>
      <c r="AE48" s="28"/>
      <c r="AF48" s="28"/>
      <c r="AG48" s="31"/>
      <c r="AH48" s="28"/>
      <c r="AI48" s="31"/>
      <c r="AJ48" s="31"/>
      <c r="AK48" s="31"/>
      <c r="AL48" s="31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30"/>
      <c r="AY48" s="6"/>
    </row>
    <row r="49" spans="1:51" ht="6.75" customHeight="1">
      <c r="A49" s="17"/>
      <c r="B49" s="15"/>
      <c r="C49" s="16"/>
      <c r="D49" s="16"/>
      <c r="E49" s="16"/>
      <c r="F49" s="16"/>
      <c r="G49" s="17"/>
      <c r="H49" s="22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22"/>
      <c r="Y49" s="22"/>
      <c r="Z49" s="22"/>
      <c r="AA49" s="17"/>
      <c r="AB49" s="17"/>
      <c r="AC49" s="17"/>
      <c r="AD49" s="17"/>
      <c r="AE49" s="17"/>
      <c r="AF49" s="17"/>
      <c r="AG49" s="22"/>
      <c r="AH49" s="17"/>
      <c r="AI49" s="22"/>
      <c r="AJ49" s="22"/>
      <c r="AK49" s="22"/>
      <c r="AL49" s="22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9"/>
      <c r="AY49" s="15"/>
    </row>
    <row r="50" spans="1:51" ht="11.45" customHeight="1">
      <c r="A50" s="17"/>
      <c r="B50" s="285"/>
      <c r="C50" s="16"/>
      <c r="D50" s="16"/>
      <c r="E50" s="16"/>
      <c r="F50" s="16"/>
      <c r="G50" s="17"/>
      <c r="H50" s="22"/>
      <c r="I50" s="17"/>
      <c r="J50" s="18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22"/>
      <c r="Y50" s="22"/>
      <c r="Z50" s="22"/>
      <c r="AA50" s="17"/>
      <c r="AB50" s="17"/>
      <c r="AC50" s="17"/>
      <c r="AD50" s="17"/>
      <c r="AE50" s="17"/>
      <c r="AF50" s="17"/>
      <c r="AG50" s="22"/>
      <c r="AH50" s="22"/>
      <c r="AI50" s="22"/>
      <c r="AJ50" s="22"/>
      <c r="AK50" s="22"/>
      <c r="AL50" s="22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9"/>
      <c r="AY50" s="285"/>
    </row>
    <row r="51" spans="1:51" ht="11.45" customHeight="1">
      <c r="A51" s="17"/>
      <c r="B51" s="285"/>
      <c r="C51" s="16"/>
      <c r="D51" s="16"/>
      <c r="E51" s="16"/>
      <c r="F51" s="16"/>
      <c r="G51" s="17"/>
      <c r="H51" s="22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9"/>
      <c r="X51" s="29"/>
      <c r="Y51" s="29"/>
      <c r="Z51" s="29"/>
      <c r="AA51" s="21"/>
      <c r="AB51" s="21"/>
      <c r="AC51" s="21"/>
      <c r="AD51" s="21"/>
      <c r="AE51" s="21"/>
      <c r="AF51" s="21"/>
      <c r="AG51" s="29"/>
      <c r="AH51" s="29"/>
      <c r="AI51" s="29"/>
      <c r="AJ51" s="29"/>
      <c r="AK51" s="29"/>
      <c r="AL51" s="29"/>
      <c r="AM51" s="34"/>
      <c r="AN51" s="34"/>
      <c r="AO51" s="34"/>
      <c r="AP51" s="21"/>
      <c r="AQ51" s="21"/>
      <c r="AR51" s="21"/>
      <c r="AS51" s="21"/>
      <c r="AT51" s="21"/>
      <c r="AU51" s="21"/>
      <c r="AV51" s="21"/>
      <c r="AW51" s="21"/>
      <c r="AX51" s="19"/>
      <c r="AY51" s="285"/>
    </row>
    <row r="52" spans="1:51" ht="6.75" customHeight="1">
      <c r="A52" s="17"/>
      <c r="B52" s="15"/>
      <c r="H52" s="7"/>
      <c r="AP52" s="19"/>
      <c r="AQ52" s="17"/>
      <c r="AR52" s="17"/>
      <c r="AS52" s="17"/>
      <c r="AT52" s="17"/>
      <c r="AU52" s="17"/>
      <c r="AV52" s="17"/>
      <c r="AW52" s="17"/>
      <c r="AX52" s="19"/>
      <c r="AY52" s="15"/>
    </row>
    <row r="53" spans="1:51" ht="14.25" customHeight="1">
      <c r="A53" s="17"/>
      <c r="B53" s="6"/>
      <c r="C53" s="26"/>
      <c r="D53" s="26"/>
      <c r="E53" s="26"/>
      <c r="F53" s="26"/>
      <c r="G53" s="28"/>
      <c r="H53" s="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31"/>
      <c r="Y53" s="31"/>
      <c r="Z53" s="31"/>
      <c r="AA53" s="28"/>
      <c r="AB53" s="28"/>
      <c r="AC53" s="28"/>
      <c r="AD53" s="28"/>
      <c r="AE53" s="28"/>
      <c r="AF53" s="28"/>
      <c r="AG53" s="31"/>
      <c r="AH53" s="28"/>
      <c r="AI53" s="31"/>
      <c r="AJ53" s="31"/>
      <c r="AK53" s="31"/>
      <c r="AL53" s="31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30"/>
      <c r="AY53" s="6"/>
    </row>
    <row r="54" spans="1:51" ht="14.25" customHeight="1">
      <c r="A54" s="17"/>
      <c r="B54" s="6"/>
      <c r="C54" s="26"/>
      <c r="D54" s="26"/>
      <c r="E54" s="26"/>
      <c r="F54" s="26"/>
      <c r="G54" s="28"/>
      <c r="H54" s="25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31"/>
      <c r="Y54" s="31"/>
      <c r="Z54" s="31"/>
      <c r="AA54" s="28"/>
      <c r="AB54" s="28"/>
      <c r="AC54" s="28"/>
      <c r="AD54" s="28"/>
      <c r="AE54" s="28"/>
      <c r="AF54" s="28"/>
      <c r="AG54" s="31"/>
      <c r="AH54" s="28"/>
      <c r="AI54" s="31"/>
      <c r="AJ54" s="31"/>
      <c r="AK54" s="31"/>
      <c r="AL54" s="31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30"/>
      <c r="AY54" s="6"/>
    </row>
    <row r="55" spans="1:51" ht="14.25" customHeight="1">
      <c r="A55" s="17"/>
      <c r="B55" s="6"/>
      <c r="C55" s="26"/>
      <c r="D55" s="26"/>
      <c r="E55" s="26"/>
      <c r="F55" s="26"/>
      <c r="G55" s="28"/>
      <c r="H55" s="32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31"/>
      <c r="Y55" s="32"/>
      <c r="Z55" s="32"/>
      <c r="AA55" s="30"/>
      <c r="AB55" s="30"/>
      <c r="AC55" s="30"/>
      <c r="AD55" s="30"/>
      <c r="AE55" s="30"/>
      <c r="AF55" s="30"/>
      <c r="AG55" s="32"/>
      <c r="AH55" s="30"/>
      <c r="AI55" s="32"/>
      <c r="AJ55" s="32"/>
      <c r="AK55" s="31"/>
      <c r="AL55" s="32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6"/>
    </row>
    <row r="56" spans="1:51" ht="14.25" customHeight="1">
      <c r="A56" s="17"/>
      <c r="B56" s="6"/>
      <c r="C56" s="26"/>
      <c r="D56" s="26"/>
      <c r="E56" s="26"/>
      <c r="F56" s="26"/>
      <c r="G56" s="28"/>
      <c r="H56" s="30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31"/>
      <c r="Y56" s="32"/>
      <c r="Z56" s="32"/>
      <c r="AA56" s="30"/>
      <c r="AB56" s="30"/>
      <c r="AC56" s="30"/>
      <c r="AD56" s="30"/>
      <c r="AE56" s="30"/>
      <c r="AF56" s="30"/>
      <c r="AG56" s="32"/>
      <c r="AH56" s="30"/>
      <c r="AI56" s="32"/>
      <c r="AJ56" s="32"/>
      <c r="AK56" s="31"/>
      <c r="AL56" s="32"/>
      <c r="AM56" s="30"/>
      <c r="AN56" s="30"/>
      <c r="AO56" s="28"/>
      <c r="AP56" s="28"/>
      <c r="AQ56" s="28"/>
      <c r="AR56" s="28"/>
      <c r="AS56" s="28"/>
      <c r="AT56" s="28"/>
      <c r="AU56" s="28"/>
      <c r="AV56" s="28"/>
      <c r="AW56" s="28"/>
      <c r="AX56" s="30"/>
      <c r="AY56" s="6"/>
    </row>
    <row r="57" spans="1:51" ht="14.25" customHeight="1">
      <c r="A57" s="17"/>
      <c r="B57" s="6"/>
      <c r="C57" s="26"/>
      <c r="D57" s="26"/>
      <c r="E57" s="26"/>
      <c r="F57" s="26"/>
      <c r="G57" s="28"/>
      <c r="H57" s="30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31"/>
      <c r="Y57" s="32"/>
      <c r="Z57" s="32"/>
      <c r="AA57" s="30"/>
      <c r="AB57" s="30"/>
      <c r="AC57" s="30"/>
      <c r="AD57" s="30"/>
      <c r="AE57" s="30"/>
      <c r="AF57" s="30"/>
      <c r="AG57" s="32"/>
      <c r="AH57" s="30"/>
      <c r="AI57" s="32"/>
      <c r="AJ57" s="32"/>
      <c r="AK57" s="31"/>
      <c r="AL57" s="32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6"/>
    </row>
    <row r="58" spans="1:51" ht="12" customHeight="1">
      <c r="A58" s="17"/>
      <c r="B58" s="15"/>
      <c r="C58" s="23"/>
      <c r="D58" s="23"/>
      <c r="E58" s="23"/>
      <c r="F58" s="23"/>
      <c r="G58" s="19"/>
      <c r="H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35"/>
      <c r="Y58" s="35"/>
      <c r="Z58" s="35"/>
      <c r="AA58" s="19"/>
      <c r="AB58" s="19"/>
      <c r="AC58" s="19"/>
      <c r="AD58" s="19"/>
      <c r="AE58" s="19"/>
      <c r="AF58" s="19"/>
      <c r="AG58" s="35"/>
      <c r="AH58" s="19"/>
      <c r="AI58" s="35"/>
      <c r="AJ58" s="35"/>
      <c r="AK58" s="35"/>
      <c r="AL58" s="35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</row>
    <row r="59" spans="1:51" ht="12" customHeight="1">
      <c r="A59" s="17"/>
      <c r="B59" s="37"/>
      <c r="C59" s="9"/>
      <c r="D59" s="9"/>
      <c r="E59" s="9"/>
      <c r="F59" s="9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22"/>
      <c r="Y59" s="22"/>
      <c r="Z59" s="22"/>
      <c r="AA59" s="17"/>
      <c r="AB59" s="17"/>
      <c r="AC59" s="17"/>
      <c r="AD59" s="17"/>
      <c r="AE59" s="17"/>
      <c r="AF59" s="17"/>
      <c r="AG59" s="22"/>
      <c r="AH59" s="17"/>
      <c r="AI59" s="22"/>
      <c r="AJ59" s="22"/>
      <c r="AK59" s="22"/>
      <c r="AL59" s="22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9"/>
      <c r="AY59" s="15"/>
    </row>
    <row r="60" spans="1:51" ht="12" customHeight="1">
      <c r="A60" s="17"/>
      <c r="B60" s="33"/>
      <c r="C60" s="26"/>
      <c r="D60" s="26"/>
      <c r="E60" s="26"/>
      <c r="F60" s="26"/>
      <c r="G60" s="28"/>
      <c r="H60" s="30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31"/>
      <c r="Y60" s="31"/>
      <c r="Z60" s="31"/>
      <c r="AA60" s="28"/>
      <c r="AB60" s="28"/>
      <c r="AC60" s="28"/>
      <c r="AD60" s="28"/>
      <c r="AE60" s="28"/>
      <c r="AF60" s="28"/>
      <c r="AG60" s="31"/>
      <c r="AH60" s="28"/>
      <c r="AI60" s="31"/>
      <c r="AJ60" s="31"/>
      <c r="AK60" s="31"/>
      <c r="AL60" s="31"/>
      <c r="AM60" s="30"/>
      <c r="AN60" s="30"/>
      <c r="AO60" s="30"/>
      <c r="AP60" s="28"/>
      <c r="AQ60" s="30"/>
      <c r="AR60" s="30"/>
      <c r="AS60" s="28"/>
      <c r="AT60" s="28"/>
      <c r="AU60" s="28"/>
      <c r="AV60" s="28"/>
      <c r="AW60" s="28"/>
      <c r="AX60" s="30"/>
      <c r="AY60" s="6"/>
    </row>
    <row r="61" spans="1:51" ht="12" customHeight="1">
      <c r="A61" s="17"/>
      <c r="B61" s="15"/>
      <c r="C61" s="9"/>
      <c r="D61" s="9"/>
      <c r="E61" s="9"/>
      <c r="F61" s="9"/>
      <c r="G61" s="17"/>
      <c r="H61" s="17"/>
      <c r="I61" s="17"/>
      <c r="J61" s="17"/>
      <c r="K61" s="17"/>
      <c r="L61" s="17"/>
      <c r="M61" s="17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19"/>
      <c r="AY61" s="19"/>
    </row>
    <row r="62" spans="1:51" ht="12" customHeight="1">
      <c r="A62" s="17"/>
      <c r="B62" s="15"/>
      <c r="C62" s="9"/>
      <c r="D62" s="9"/>
      <c r="E62" s="9"/>
      <c r="F62" s="9"/>
      <c r="G62" s="17"/>
      <c r="H62" s="19"/>
      <c r="I62" s="17"/>
      <c r="J62" s="17"/>
      <c r="K62" s="19"/>
      <c r="L62" s="19"/>
      <c r="M62" s="19"/>
      <c r="N62" s="35"/>
      <c r="O62" s="22"/>
      <c r="P62" s="22"/>
      <c r="Q62" s="22"/>
      <c r="R62" s="22"/>
      <c r="S62" s="22"/>
      <c r="T62" s="22"/>
      <c r="U62" s="22"/>
      <c r="V62" s="22"/>
      <c r="W62" s="35"/>
      <c r="X62" s="35"/>
      <c r="Y62" s="35"/>
      <c r="Z62" s="35"/>
      <c r="AA62" s="22"/>
      <c r="AB62" s="35"/>
      <c r="AC62" s="35"/>
      <c r="AD62" s="35"/>
      <c r="AE62" s="35"/>
      <c r="AF62" s="35"/>
      <c r="AG62" s="35"/>
      <c r="AH62" s="35"/>
      <c r="AI62" s="35"/>
      <c r="AJ62" s="35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19"/>
      <c r="AY62" s="19"/>
    </row>
    <row r="63" spans="1:51" ht="12" customHeight="1">
      <c r="A63" s="17"/>
      <c r="B63" s="15"/>
      <c r="C63" s="9"/>
      <c r="D63" s="9"/>
      <c r="E63" s="9"/>
      <c r="F63" s="9"/>
      <c r="G63" s="17"/>
      <c r="H63" s="19"/>
      <c r="I63" s="17"/>
      <c r="J63" s="17"/>
      <c r="K63" s="19"/>
      <c r="L63" s="19"/>
      <c r="M63" s="19"/>
      <c r="N63" s="35"/>
      <c r="O63" s="22"/>
      <c r="P63" s="22"/>
      <c r="Q63" s="22"/>
      <c r="R63" s="22"/>
      <c r="S63" s="22"/>
      <c r="T63" s="22"/>
      <c r="U63" s="22"/>
      <c r="V63" s="22"/>
      <c r="W63" s="35"/>
      <c r="X63" s="35"/>
      <c r="Y63" s="35"/>
      <c r="Z63" s="35"/>
      <c r="AA63" s="22"/>
      <c r="AB63" s="35"/>
      <c r="AC63" s="35"/>
      <c r="AD63" s="35"/>
      <c r="AE63" s="35"/>
      <c r="AF63" s="35"/>
      <c r="AG63" s="35"/>
      <c r="AH63" s="35"/>
      <c r="AI63" s="35"/>
      <c r="AJ63" s="35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19"/>
      <c r="AY63" s="19"/>
    </row>
    <row r="64" spans="1:51" ht="12" customHeight="1">
      <c r="A64" s="17"/>
      <c r="B64" s="15"/>
      <c r="C64" s="9"/>
      <c r="D64" s="9"/>
      <c r="E64" s="9"/>
      <c r="F64" s="9"/>
      <c r="G64" s="17"/>
      <c r="H64" s="19"/>
      <c r="I64" s="17"/>
      <c r="J64" s="17"/>
      <c r="K64" s="19"/>
      <c r="L64" s="19"/>
      <c r="M64" s="19"/>
      <c r="N64" s="35"/>
      <c r="O64" s="22"/>
      <c r="P64" s="22"/>
      <c r="Q64" s="22"/>
      <c r="R64" s="22"/>
      <c r="S64" s="22"/>
      <c r="T64" s="22"/>
      <c r="U64" s="22"/>
      <c r="V64" s="22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19"/>
      <c r="AY64" s="19"/>
    </row>
    <row r="65" spans="1:51" ht="12" customHeight="1">
      <c r="A65" s="17"/>
      <c r="B65" s="15"/>
      <c r="C65" s="9"/>
      <c r="D65" s="9"/>
      <c r="E65" s="9"/>
      <c r="F65" s="9"/>
      <c r="G65" s="17"/>
      <c r="H65" s="19"/>
      <c r="I65" s="17"/>
      <c r="J65" s="17"/>
      <c r="K65" s="19"/>
      <c r="L65" s="19"/>
      <c r="M65" s="19"/>
      <c r="N65" s="35"/>
      <c r="O65" s="22"/>
      <c r="P65" s="22"/>
      <c r="Q65" s="22"/>
      <c r="R65" s="22"/>
      <c r="S65" s="22"/>
      <c r="T65" s="22"/>
      <c r="U65" s="22"/>
      <c r="V65" s="22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19"/>
      <c r="AY65" s="19"/>
    </row>
    <row r="66" spans="1:51" ht="12" customHeight="1">
      <c r="A66" s="17"/>
      <c r="B66" s="15"/>
      <c r="C66" s="9"/>
      <c r="D66" s="9"/>
      <c r="E66" s="9"/>
      <c r="F66" s="9"/>
      <c r="G66" s="17"/>
      <c r="H66" s="17"/>
      <c r="I66" s="17"/>
      <c r="J66" s="17"/>
      <c r="K66" s="19"/>
      <c r="L66" s="19"/>
      <c r="M66" s="19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19"/>
      <c r="AY66" s="19"/>
    </row>
    <row r="67" spans="1:51" ht="12" customHeight="1">
      <c r="A67" s="17"/>
      <c r="B67" s="15"/>
      <c r="C67" s="9"/>
      <c r="D67" s="9"/>
      <c r="E67" s="9"/>
      <c r="F67" s="9"/>
      <c r="G67" s="17"/>
      <c r="H67" s="17"/>
      <c r="I67" s="17"/>
      <c r="J67" s="17"/>
      <c r="K67" s="17"/>
      <c r="L67" s="17"/>
      <c r="M67" s="17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19"/>
      <c r="AY67" s="15"/>
    </row>
    <row r="68" spans="1:51" ht="12" customHeight="1">
      <c r="A68" s="17"/>
      <c r="B68" s="15"/>
      <c r="C68" s="9"/>
      <c r="D68" s="9"/>
      <c r="E68" s="9"/>
      <c r="F68" s="9"/>
      <c r="G68" s="17"/>
      <c r="H68" s="17"/>
      <c r="I68" s="17"/>
      <c r="J68" s="19"/>
      <c r="K68" s="19"/>
      <c r="L68" s="19"/>
      <c r="M68" s="19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19"/>
      <c r="AY68" s="19"/>
    </row>
    <row r="69" spans="1:51" ht="12" customHeight="1">
      <c r="A69" s="17"/>
      <c r="B69" s="15"/>
      <c r="C69" s="9"/>
      <c r="D69" s="9"/>
      <c r="E69" s="9"/>
      <c r="F69" s="9"/>
      <c r="G69" s="17"/>
      <c r="H69" s="17"/>
      <c r="I69" s="17"/>
      <c r="J69" s="17"/>
      <c r="K69" s="17"/>
      <c r="L69" s="17"/>
      <c r="M69" s="17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19"/>
      <c r="AY69" s="15"/>
    </row>
    <row r="70" spans="1:51" ht="12" customHeight="1">
      <c r="A70" s="17"/>
      <c r="B70" s="15"/>
      <c r="C70" s="9"/>
      <c r="D70" s="9"/>
      <c r="E70" s="9"/>
      <c r="F70" s="9"/>
      <c r="G70" s="17"/>
      <c r="H70" s="17"/>
      <c r="I70" s="17"/>
      <c r="J70" s="17"/>
      <c r="K70" s="17"/>
      <c r="L70" s="17"/>
      <c r="M70" s="17"/>
      <c r="N70" s="22"/>
      <c r="O70" s="22"/>
      <c r="P70" s="22"/>
      <c r="Q70" s="22"/>
      <c r="R70" s="22"/>
      <c r="S70" s="22"/>
      <c r="T70" s="22"/>
      <c r="U70" s="22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19"/>
      <c r="AY70" s="19"/>
    </row>
    <row r="71" spans="1:51" ht="12" customHeight="1">
      <c r="A71" s="17"/>
      <c r="B71" s="15"/>
      <c r="C71" s="9"/>
      <c r="D71" s="9"/>
      <c r="E71" s="9"/>
      <c r="F71" s="9"/>
      <c r="G71" s="17"/>
      <c r="H71" s="17"/>
      <c r="I71" s="17"/>
      <c r="J71" s="17"/>
      <c r="K71" s="17"/>
      <c r="L71" s="17"/>
      <c r="M71" s="17"/>
      <c r="N71" s="22"/>
      <c r="O71" s="22"/>
      <c r="P71" s="22"/>
      <c r="Q71" s="22"/>
      <c r="R71" s="22"/>
      <c r="S71" s="22"/>
      <c r="T71" s="22"/>
      <c r="U71" s="22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19"/>
      <c r="AY71" s="19"/>
    </row>
    <row r="72" spans="1:51" ht="12" customHeight="1">
      <c r="A72" s="17"/>
      <c r="B72" s="15"/>
      <c r="C72" s="9"/>
      <c r="D72" s="9"/>
      <c r="E72" s="9"/>
      <c r="F72" s="9"/>
      <c r="G72" s="17"/>
      <c r="H72" s="19"/>
      <c r="I72" s="17"/>
      <c r="J72" s="17"/>
      <c r="K72" s="17"/>
      <c r="L72" s="17"/>
      <c r="M72" s="17"/>
      <c r="N72" s="22"/>
      <c r="O72" s="22"/>
      <c r="P72" s="22"/>
      <c r="Q72" s="22"/>
      <c r="R72" s="22"/>
      <c r="S72" s="22"/>
      <c r="T72" s="22"/>
      <c r="U72" s="22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19"/>
      <c r="AY72" s="19"/>
    </row>
    <row r="73" spans="1:51">
      <c r="A73" s="17"/>
      <c r="B73" s="6"/>
      <c r="C73" s="26"/>
      <c r="D73" s="26"/>
      <c r="E73" s="26"/>
      <c r="F73" s="26"/>
      <c r="G73" s="28"/>
      <c r="H73" s="28"/>
      <c r="I73" s="28"/>
      <c r="J73" s="28"/>
      <c r="K73" s="28"/>
      <c r="L73" s="28"/>
      <c r="M73" s="28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0"/>
      <c r="AY73" s="6"/>
    </row>
    <row r="74" spans="1:51">
      <c r="A74" s="17"/>
      <c r="B74" s="6"/>
      <c r="C74" s="26"/>
      <c r="D74" s="26"/>
      <c r="E74" s="26"/>
      <c r="F74" s="26"/>
      <c r="G74" s="28"/>
      <c r="H74" s="28"/>
      <c r="I74" s="28"/>
      <c r="J74" s="28"/>
      <c r="K74" s="28"/>
      <c r="L74" s="28"/>
      <c r="M74" s="28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0"/>
      <c r="AY74" s="6"/>
    </row>
    <row r="75" spans="1:51">
      <c r="A75" s="17"/>
      <c r="B75" s="6"/>
      <c r="C75" s="26"/>
      <c r="D75" s="26"/>
      <c r="E75" s="26"/>
      <c r="F75" s="26"/>
      <c r="G75" s="28"/>
      <c r="H75" s="30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31"/>
      <c r="Y75" s="31"/>
      <c r="Z75" s="31"/>
      <c r="AA75" s="28"/>
      <c r="AB75" s="28"/>
      <c r="AC75" s="28"/>
      <c r="AD75" s="28"/>
      <c r="AE75" s="28"/>
      <c r="AF75" s="28"/>
      <c r="AG75" s="31"/>
      <c r="AH75" s="28"/>
      <c r="AI75" s="31"/>
      <c r="AJ75" s="31"/>
      <c r="AK75" s="31"/>
      <c r="AL75" s="31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30"/>
      <c r="AY75" s="6"/>
    </row>
    <row r="76" spans="1:51">
      <c r="A76" s="17"/>
      <c r="B76" s="6"/>
      <c r="C76" s="26"/>
      <c r="D76" s="26"/>
      <c r="E76" s="26"/>
      <c r="F76" s="26"/>
      <c r="G76" s="28"/>
      <c r="H76" s="30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31"/>
      <c r="Y76" s="31"/>
      <c r="Z76" s="31"/>
      <c r="AA76" s="28"/>
      <c r="AB76" s="28"/>
      <c r="AC76" s="28"/>
      <c r="AD76" s="28"/>
      <c r="AE76" s="28"/>
      <c r="AF76" s="28"/>
      <c r="AG76" s="31"/>
      <c r="AH76" s="28"/>
      <c r="AI76" s="31"/>
      <c r="AJ76" s="31"/>
      <c r="AK76" s="31"/>
      <c r="AL76" s="31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30"/>
      <c r="AY76" s="6"/>
    </row>
    <row r="77" spans="1:51">
      <c r="A77" s="17"/>
      <c r="B77" s="6"/>
      <c r="C77" s="26"/>
      <c r="D77" s="26"/>
      <c r="E77" s="26"/>
      <c r="F77" s="26"/>
      <c r="G77" s="28"/>
      <c r="H77" s="1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31"/>
      <c r="Y77" s="31"/>
      <c r="Z77" s="31"/>
      <c r="AA77" s="28"/>
      <c r="AB77" s="28"/>
      <c r="AC77" s="28"/>
      <c r="AD77" s="28"/>
      <c r="AE77" s="28"/>
      <c r="AF77" s="28"/>
      <c r="AG77" s="31"/>
      <c r="AH77" s="28"/>
      <c r="AI77" s="31"/>
      <c r="AJ77" s="31"/>
      <c r="AK77" s="31"/>
      <c r="AL77" s="31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30"/>
      <c r="AY77" s="6"/>
    </row>
    <row r="78" spans="1:51">
      <c r="A78" s="17"/>
      <c r="B78" s="6"/>
      <c r="C78" s="26"/>
      <c r="D78" s="26"/>
      <c r="E78" s="26"/>
      <c r="F78" s="26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31"/>
      <c r="Y78" s="31"/>
      <c r="Z78" s="31"/>
      <c r="AA78" s="28"/>
      <c r="AB78" s="28"/>
      <c r="AC78" s="28"/>
      <c r="AD78" s="28"/>
      <c r="AE78" s="28"/>
      <c r="AF78" s="28"/>
      <c r="AG78" s="31"/>
      <c r="AH78" s="28"/>
      <c r="AI78" s="31"/>
      <c r="AJ78" s="31"/>
      <c r="AK78" s="31"/>
      <c r="AL78" s="31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30"/>
      <c r="AY78" s="6"/>
    </row>
    <row r="79" spans="1:51">
      <c r="A79" s="17"/>
      <c r="B79" s="6"/>
      <c r="C79" s="26"/>
      <c r="D79" s="26"/>
      <c r="E79" s="26"/>
      <c r="F79" s="26"/>
      <c r="G79" s="28"/>
      <c r="H79" s="1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31"/>
      <c r="Y79" s="31"/>
      <c r="Z79" s="31"/>
      <c r="AA79" s="28"/>
      <c r="AB79" s="28"/>
      <c r="AC79" s="28"/>
      <c r="AD79" s="28"/>
      <c r="AE79" s="28"/>
      <c r="AF79" s="28"/>
      <c r="AG79" s="31"/>
      <c r="AH79" s="28"/>
      <c r="AI79" s="31"/>
      <c r="AJ79" s="31"/>
      <c r="AK79" s="31"/>
      <c r="AL79" s="31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30"/>
      <c r="AY79" s="6"/>
    </row>
    <row r="80" spans="1:51">
      <c r="A80" s="17"/>
      <c r="B80" s="6"/>
      <c r="C80" s="26"/>
      <c r="D80" s="26"/>
      <c r="E80" s="26"/>
      <c r="F80" s="26"/>
      <c r="G80" s="28"/>
      <c r="H80" s="36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31"/>
      <c r="Y80" s="31"/>
      <c r="Z80" s="31"/>
      <c r="AA80" s="28"/>
      <c r="AB80" s="28"/>
      <c r="AC80" s="28"/>
      <c r="AD80" s="28"/>
      <c r="AE80" s="28"/>
      <c r="AF80" s="28"/>
      <c r="AG80" s="31"/>
      <c r="AH80" s="28"/>
      <c r="AI80" s="31"/>
      <c r="AJ80" s="31"/>
      <c r="AK80" s="31"/>
      <c r="AL80" s="31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30"/>
      <c r="AY80" s="6"/>
    </row>
    <row r="81" spans="1:51">
      <c r="A81" s="17"/>
      <c r="B81" s="6"/>
      <c r="C81" s="26"/>
      <c r="D81" s="26"/>
      <c r="E81" s="26"/>
      <c r="F81" s="26"/>
      <c r="G81" s="28"/>
      <c r="H81" s="30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31"/>
      <c r="Y81" s="31"/>
      <c r="Z81" s="31"/>
      <c r="AA81" s="28"/>
      <c r="AB81" s="28"/>
      <c r="AC81" s="28"/>
      <c r="AD81" s="28"/>
      <c r="AE81" s="28"/>
      <c r="AF81" s="28"/>
      <c r="AG81" s="31"/>
      <c r="AH81" s="28"/>
      <c r="AI81" s="31"/>
      <c r="AJ81" s="31"/>
      <c r="AK81" s="31"/>
      <c r="AL81" s="31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30"/>
      <c r="AY81" s="6"/>
    </row>
    <row r="82" spans="1:51">
      <c r="A82" s="17"/>
      <c r="B82" s="6"/>
      <c r="C82" s="26"/>
      <c r="D82" s="26"/>
      <c r="E82" s="26"/>
      <c r="F82" s="26"/>
      <c r="G82" s="28"/>
      <c r="H82" s="30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31"/>
      <c r="Y82" s="31"/>
      <c r="Z82" s="31"/>
      <c r="AA82" s="28"/>
      <c r="AB82" s="28"/>
      <c r="AC82" s="28"/>
      <c r="AD82" s="28"/>
      <c r="AE82" s="28"/>
      <c r="AF82" s="28"/>
      <c r="AG82" s="31"/>
      <c r="AH82" s="28"/>
      <c r="AI82" s="31"/>
      <c r="AJ82" s="31"/>
      <c r="AK82" s="31"/>
      <c r="AL82" s="31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30"/>
      <c r="AY82" s="6"/>
    </row>
    <row r="83" spans="1:51">
      <c r="A83" s="17"/>
      <c r="B83" s="6"/>
      <c r="C83" s="26"/>
      <c r="D83" s="26"/>
      <c r="E83" s="26"/>
      <c r="F83" s="26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31"/>
      <c r="Y83" s="31"/>
      <c r="Z83" s="31"/>
      <c r="AA83" s="28"/>
      <c r="AB83" s="28"/>
      <c r="AC83" s="28"/>
      <c r="AD83" s="28"/>
      <c r="AE83" s="28"/>
      <c r="AF83" s="28"/>
      <c r="AG83" s="31"/>
      <c r="AH83" s="28"/>
      <c r="AI83" s="31"/>
      <c r="AJ83" s="31"/>
      <c r="AK83" s="31"/>
      <c r="AL83" s="31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30"/>
      <c r="AY83" s="6"/>
    </row>
    <row r="84" spans="1:51">
      <c r="A84" s="17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19"/>
      <c r="AY84" s="19"/>
    </row>
    <row r="85" spans="1:51">
      <c r="A85" s="17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19"/>
      <c r="AY85" s="19"/>
    </row>
    <row r="86" spans="1:51">
      <c r="A86" s="17"/>
      <c r="B86" s="19"/>
      <c r="C86" s="19"/>
      <c r="D86" s="19"/>
      <c r="E86" s="19"/>
      <c r="F86" s="19"/>
      <c r="G86" s="19"/>
      <c r="H86" s="19"/>
      <c r="J86" s="19"/>
      <c r="K86" s="19"/>
      <c r="L86" s="19"/>
      <c r="M86" s="19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19"/>
      <c r="AY86" s="19"/>
    </row>
    <row r="87" spans="1:51">
      <c r="N87" s="7"/>
      <c r="O87" s="7"/>
      <c r="P87" s="7"/>
      <c r="Q87" s="7"/>
      <c r="R87" s="7"/>
      <c r="S87" s="7"/>
      <c r="T87" s="7"/>
      <c r="U87" s="7"/>
      <c r="V87" s="7"/>
      <c r="W87" s="7"/>
      <c r="AA87" s="7"/>
      <c r="AB87" s="7"/>
      <c r="AC87" s="7"/>
      <c r="AD87" s="7"/>
      <c r="AE87" s="7"/>
      <c r="AF87" s="7"/>
      <c r="AH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</row>
    <row r="88" spans="1:51">
      <c r="N88" s="7"/>
      <c r="O88" s="7"/>
      <c r="P88" s="7"/>
      <c r="Q88" s="7"/>
      <c r="R88" s="7"/>
      <c r="S88" s="7"/>
      <c r="T88" s="7"/>
      <c r="U88" s="7"/>
      <c r="V88" s="7"/>
      <c r="W88" s="7"/>
      <c r="AA88" s="7"/>
      <c r="AB88" s="7"/>
      <c r="AC88" s="7"/>
      <c r="AD88" s="7"/>
      <c r="AE88" s="7"/>
      <c r="AF88" s="7"/>
      <c r="AH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</row>
    <row r="89" spans="1:51">
      <c r="N89" s="7"/>
      <c r="O89" s="7"/>
      <c r="P89" s="7"/>
      <c r="Q89" s="7"/>
      <c r="R89" s="7"/>
      <c r="S89" s="7"/>
      <c r="T89" s="7"/>
      <c r="U89" s="7"/>
      <c r="V89" s="7"/>
      <c r="W89" s="7"/>
      <c r="AA89" s="7"/>
      <c r="AB89" s="7"/>
      <c r="AC89" s="7"/>
      <c r="AD89" s="7"/>
      <c r="AE89" s="7"/>
      <c r="AF89" s="7"/>
      <c r="AH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</row>
    <row r="90" spans="1:51">
      <c r="N90" s="7"/>
      <c r="O90" s="7"/>
      <c r="P90" s="7"/>
      <c r="Q90" s="7"/>
      <c r="R90" s="7"/>
      <c r="S90" s="7"/>
      <c r="T90" s="7"/>
      <c r="U90" s="7"/>
      <c r="V90" s="7"/>
      <c r="W90" s="7"/>
      <c r="AA90" s="7"/>
      <c r="AB90" s="7"/>
      <c r="AC90" s="7"/>
      <c r="AD90" s="7"/>
      <c r="AE90" s="7"/>
      <c r="AF90" s="7"/>
      <c r="AH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</row>
    <row r="91" spans="1:51">
      <c r="N91" s="7"/>
      <c r="O91" s="7"/>
      <c r="P91" s="7"/>
      <c r="Q91" s="7"/>
      <c r="R91" s="7"/>
      <c r="S91" s="7"/>
      <c r="T91" s="7"/>
      <c r="U91" s="7"/>
      <c r="V91" s="7"/>
      <c r="W91" s="7"/>
      <c r="AA91" s="7"/>
      <c r="AB91" s="7"/>
      <c r="AC91" s="7"/>
      <c r="AD91" s="7"/>
      <c r="AE91" s="7"/>
      <c r="AF91" s="7"/>
      <c r="AH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</row>
    <row r="92" spans="1:51">
      <c r="N92" s="7"/>
      <c r="O92" s="7"/>
      <c r="P92" s="7"/>
      <c r="Q92" s="7"/>
      <c r="R92" s="7"/>
      <c r="S92" s="7"/>
      <c r="T92" s="7"/>
      <c r="U92" s="7"/>
      <c r="V92" s="7"/>
      <c r="W92" s="7"/>
      <c r="AA92" s="7"/>
      <c r="AB92" s="7"/>
      <c r="AC92" s="7"/>
      <c r="AD92" s="7"/>
      <c r="AE92" s="7"/>
      <c r="AF92" s="7"/>
      <c r="AH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</row>
    <row r="93" spans="1:51">
      <c r="N93" s="7"/>
      <c r="O93" s="7"/>
      <c r="P93" s="7"/>
      <c r="Q93" s="7"/>
      <c r="R93" s="7"/>
      <c r="S93" s="7"/>
      <c r="T93" s="7"/>
      <c r="U93" s="7"/>
      <c r="V93" s="7"/>
      <c r="W93" s="7"/>
      <c r="AA93" s="7"/>
      <c r="AB93" s="7"/>
      <c r="AC93" s="7"/>
      <c r="AD93" s="7"/>
      <c r="AE93" s="7"/>
      <c r="AF93" s="7"/>
      <c r="AH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</row>
    <row r="94" spans="1:51">
      <c r="N94" s="7"/>
      <c r="O94" s="7"/>
      <c r="P94" s="7"/>
      <c r="Q94" s="7"/>
      <c r="R94" s="7"/>
      <c r="S94" s="7"/>
      <c r="T94" s="7"/>
      <c r="U94" s="7"/>
      <c r="V94" s="7"/>
      <c r="W94" s="7"/>
      <c r="AA94" s="7"/>
      <c r="AB94" s="7"/>
      <c r="AC94" s="7"/>
      <c r="AD94" s="7"/>
      <c r="AE94" s="7"/>
      <c r="AF94" s="7"/>
      <c r="AH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</row>
  </sheetData>
  <sortState ref="B8:V17">
    <sortCondition descending="1" ref="E8:E17"/>
  </sortState>
  <mergeCells count="5">
    <mergeCell ref="BF4:BF5"/>
    <mergeCell ref="B40:B41"/>
    <mergeCell ref="AY50:AY51"/>
    <mergeCell ref="AY40:AY41"/>
    <mergeCell ref="B50:B51"/>
  </mergeCells>
  <phoneticPr fontId="0" type="noConversion"/>
  <printOptions gridLines="1"/>
  <pageMargins left="0.39370078740157483" right="0" top="0.39370078740157483" bottom="0" header="0.11811023622047245" footer="0"/>
  <pageSetup paperSize="256" orientation="portrait" horizontalDpi="4294967294" verticalDpi="360" r:id="rId1"/>
  <headerFooter alignWithMargins="0"/>
  <ignoredErrors>
    <ignoredError sqref="E8" evalError="1"/>
    <ignoredError sqref="E9:E17" evalError="1" formulaRange="1"/>
  </ignoredErrors>
  <drawing r:id="rId2"/>
  <legacyDrawing r:id="rId3"/>
  <controls>
    <control shapeId="6146" r:id="rId4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weekscore 30 st.</vt:lpstr>
      <vt:lpstr>Gemidd. 30 st.</vt:lpstr>
      <vt:lpstr>Punten </vt:lpstr>
      <vt:lpstr>Weeksc. 20 st.</vt:lpstr>
      <vt:lpstr>Gemidd. 20 st.</vt:lpstr>
      <vt:lpstr>'Gemidd. 20 st.'!Afdrukbereik</vt:lpstr>
      <vt:lpstr>'Gemidd. 30 st.'!Afdrukbereik</vt:lpstr>
      <vt:lpstr>'Punten '!Afdrukbereik</vt:lpstr>
      <vt:lpstr>'Weeksc. 20 st.'!Afdrukbereik</vt:lpstr>
      <vt:lpstr>'weekscore 30 st.'!Afdrukbereik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P.Kant.</dc:creator>
  <cp:lastModifiedBy>Your User Name</cp:lastModifiedBy>
  <cp:lastPrinted>2024-12-06T07:25:27Z</cp:lastPrinted>
  <dcterms:created xsi:type="dcterms:W3CDTF">2002-07-02T10:02:28Z</dcterms:created>
  <dcterms:modified xsi:type="dcterms:W3CDTF">2024-12-06T07:29:52Z</dcterms:modified>
</cp:coreProperties>
</file>